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5" windowHeight="110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U13" i="1" l="1"/>
  <c r="CU18" i="1"/>
  <c r="CU24" i="1"/>
  <c r="CU30" i="1"/>
  <c r="CU12" i="1" l="1"/>
  <c r="CU23" i="1"/>
  <c r="CU11" i="1" s="1"/>
  <c r="CT13" i="1"/>
  <c r="CT18" i="1"/>
  <c r="CT24" i="1"/>
  <c r="CT30" i="1"/>
  <c r="CT12" i="1" l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P11" i="1" s="1"/>
  <c r="CO13" i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<sst xmlns="http://schemas.openxmlformats.org/spreadsheetml/2006/main" count="190" uniqueCount="181">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</sst>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2656">
    <cellStyle name="20% - Accent1 10" xfId="16"/>
    <cellStyle name="20% - Accent1 10 2" xfId="17"/>
    <cellStyle name="20% - Accent1 10 3" xfId="18"/>
    <cellStyle name="20% - Accent1 10 4" xfId="19"/>
    <cellStyle name="20% - Accent1 11" xfId="20"/>
    <cellStyle name="20% - Accent1 11 2" xfId="21"/>
    <cellStyle name="20% - Accent1 11 3" xfId="22"/>
    <cellStyle name="20% - Accent1 11 4" xfId="23"/>
    <cellStyle name="20% - Accent1 12" xfId="24"/>
    <cellStyle name="20% - Accent1 12 2" xfId="25"/>
    <cellStyle name="20% - Accent1 12 3" xfId="26"/>
    <cellStyle name="20% - Accent1 12 4" xfId="27"/>
    <cellStyle name="20% - Accent1 13" xfId="28"/>
    <cellStyle name="20% - Accent1 13 2" xfId="29"/>
    <cellStyle name="20% - Accent1 13 3" xfId="30"/>
    <cellStyle name="20% - Accent1 13 4" xfId="31"/>
    <cellStyle name="20% - Accent1 14" xfId="32"/>
    <cellStyle name="20% - Accent1 15" xfId="33"/>
    <cellStyle name="20% - Accent1 16" xfId="34"/>
    <cellStyle name="20% - Accent1 17" xfId="2634"/>
    <cellStyle name="20% - Accent1 2" xfId="35"/>
    <cellStyle name="20% - Accent1 2 2" xfId="36"/>
    <cellStyle name="20% - Accent1 2 3" xfId="37"/>
    <cellStyle name="20% - Accent1 2 4" xfId="38"/>
    <cellStyle name="20% - Accent1 3" xfId="39"/>
    <cellStyle name="20% - Accent1 3 2" xfId="40"/>
    <cellStyle name="20% - Accent1 3 3" xfId="41"/>
    <cellStyle name="20% - Accent1 3 4" xfId="42"/>
    <cellStyle name="20% - Accent1 4" xfId="43"/>
    <cellStyle name="20% - Accent1 4 2" xfId="44"/>
    <cellStyle name="20% - Accent1 4 3" xfId="45"/>
    <cellStyle name="20% - Accent1 4 4" xfId="46"/>
    <cellStyle name="20% - Accent1 5" xfId="47"/>
    <cellStyle name="20% - Accent1 5 2" xfId="48"/>
    <cellStyle name="20% - Accent1 5 3" xfId="49"/>
    <cellStyle name="20% - Accent1 5 4" xfId="50"/>
    <cellStyle name="20% - Accent1 6" xfId="51"/>
    <cellStyle name="20% - Accent1 6 2" xfId="52"/>
    <cellStyle name="20% - Accent1 6 3" xfId="53"/>
    <cellStyle name="20% - Accent1 6 4" xfId="54"/>
    <cellStyle name="20% - Accent1 7" xfId="55"/>
    <cellStyle name="20% - Accent1 7 2" xfId="56"/>
    <cellStyle name="20% - Accent1 7 3" xfId="57"/>
    <cellStyle name="20% - Accent1 7 4" xfId="58"/>
    <cellStyle name="20% - Accent1 8" xfId="59"/>
    <cellStyle name="20% - Accent1 8 2" xfId="60"/>
    <cellStyle name="20% - Accent1 8 3" xfId="61"/>
    <cellStyle name="20% - Accent1 8 4" xfId="62"/>
    <cellStyle name="20% - Accent1 9" xfId="63"/>
    <cellStyle name="20% - Accent1 9 2" xfId="64"/>
    <cellStyle name="20% - Accent1 9 3" xfId="65"/>
    <cellStyle name="20% - Accent1 9 4" xfId="66"/>
    <cellStyle name="20% - Accent2 10" xfId="67"/>
    <cellStyle name="20% - Accent2 10 2" xfId="68"/>
    <cellStyle name="20% - Accent2 10 3" xfId="69"/>
    <cellStyle name="20% - Accent2 10 4" xfId="70"/>
    <cellStyle name="20% - Accent2 11" xfId="71"/>
    <cellStyle name="20% - Accent2 11 2" xfId="72"/>
    <cellStyle name="20% - Accent2 11 3" xfId="73"/>
    <cellStyle name="20% - Accent2 11 4" xfId="74"/>
    <cellStyle name="20% - Accent2 12" xfId="75"/>
    <cellStyle name="20% - Accent2 12 2" xfId="76"/>
    <cellStyle name="20% - Accent2 12 3" xfId="77"/>
    <cellStyle name="20% - Accent2 12 4" xfId="78"/>
    <cellStyle name="20% - Accent2 13" xfId="79"/>
    <cellStyle name="20% - Accent2 13 2" xfId="80"/>
    <cellStyle name="20% - Accent2 13 3" xfId="81"/>
    <cellStyle name="20% - Accent2 13 4" xfId="82"/>
    <cellStyle name="20% - Accent2 14" xfId="83"/>
    <cellStyle name="20% - Accent2 15" xfId="84"/>
    <cellStyle name="20% - Accent2 16" xfId="85"/>
    <cellStyle name="20% - Accent2 17" xfId="2626"/>
    <cellStyle name="20% - Accent2 2" xfId="86"/>
    <cellStyle name="20% - Accent2 2 2" xfId="87"/>
    <cellStyle name="20% - Accent2 2 3" xfId="88"/>
    <cellStyle name="20% - Accent2 2 4" xfId="89"/>
    <cellStyle name="20% - Accent2 3" xfId="90"/>
    <cellStyle name="20% - Accent2 3 2" xfId="91"/>
    <cellStyle name="20% - Accent2 3 3" xfId="92"/>
    <cellStyle name="20% - Accent2 3 4" xfId="93"/>
    <cellStyle name="20% - Accent2 4" xfId="94"/>
    <cellStyle name="20% - Accent2 4 2" xfId="95"/>
    <cellStyle name="20% - Accent2 4 3" xfId="96"/>
    <cellStyle name="20% - Accent2 4 4" xfId="97"/>
    <cellStyle name="20% - Accent2 5" xfId="98"/>
    <cellStyle name="20% - Accent2 5 2" xfId="99"/>
    <cellStyle name="20% - Accent2 5 3" xfId="100"/>
    <cellStyle name="20% - Accent2 5 4" xfId="101"/>
    <cellStyle name="20% - Accent2 6" xfId="102"/>
    <cellStyle name="20% - Accent2 6 2" xfId="103"/>
    <cellStyle name="20% - Accent2 6 3" xfId="104"/>
    <cellStyle name="20% - Accent2 6 4" xfId="105"/>
    <cellStyle name="20% - Accent2 7" xfId="106"/>
    <cellStyle name="20% - Accent2 7 2" xfId="107"/>
    <cellStyle name="20% - Accent2 7 3" xfId="108"/>
    <cellStyle name="20% - Accent2 7 4" xfId="109"/>
    <cellStyle name="20% - Accent2 8" xfId="110"/>
    <cellStyle name="20% - Accent2 8 2" xfId="111"/>
    <cellStyle name="20% - Accent2 8 3" xfId="112"/>
    <cellStyle name="20% - Accent2 8 4" xfId="113"/>
    <cellStyle name="20% - Accent2 9" xfId="114"/>
    <cellStyle name="20% - Accent2 9 2" xfId="115"/>
    <cellStyle name="20% - Accent2 9 3" xfId="116"/>
    <cellStyle name="20% - Accent2 9 4" xfId="117"/>
    <cellStyle name="20% - Accent3 10" xfId="118"/>
    <cellStyle name="20% - Accent3 10 2" xfId="119"/>
    <cellStyle name="20% - Accent3 10 3" xfId="120"/>
    <cellStyle name="20% - Accent3 10 4" xfId="121"/>
    <cellStyle name="20% - Accent3 11" xfId="122"/>
    <cellStyle name="20% - Accent3 11 2" xfId="123"/>
    <cellStyle name="20% - Accent3 11 3" xfId="124"/>
    <cellStyle name="20% - Accent3 11 4" xfId="125"/>
    <cellStyle name="20% - Accent3 12" xfId="126"/>
    <cellStyle name="20% - Accent3 12 2" xfId="127"/>
    <cellStyle name="20% - Accent3 12 3" xfId="128"/>
    <cellStyle name="20% - Accent3 12 4" xfId="129"/>
    <cellStyle name="20% - Accent3 13" xfId="130"/>
    <cellStyle name="20% - Accent3 13 2" xfId="131"/>
    <cellStyle name="20% - Accent3 13 3" xfId="132"/>
    <cellStyle name="20% - Accent3 13 4" xfId="133"/>
    <cellStyle name="20% - Accent3 14" xfId="134"/>
    <cellStyle name="20% - Accent3 15" xfId="135"/>
    <cellStyle name="20% - Accent3 16" xfId="136"/>
    <cellStyle name="20% - Accent3 17" xfId="2619"/>
    <cellStyle name="20% - Accent3 2" xfId="137"/>
    <cellStyle name="20% - Accent3 2 2" xfId="138"/>
    <cellStyle name="20% - Accent3 2 3" xfId="139"/>
    <cellStyle name="20% - Accent3 2 4" xfId="140"/>
    <cellStyle name="20% - Accent3 3" xfId="141"/>
    <cellStyle name="20% - Accent3 3 2" xfId="142"/>
    <cellStyle name="20% - Accent3 3 3" xfId="143"/>
    <cellStyle name="20% - Accent3 3 4" xfId="144"/>
    <cellStyle name="20% - Accent3 4" xfId="145"/>
    <cellStyle name="20% - Accent3 4 2" xfId="146"/>
    <cellStyle name="20% - Accent3 4 3" xfId="147"/>
    <cellStyle name="20% - Accent3 4 4" xfId="148"/>
    <cellStyle name="20% - Accent3 5" xfId="149"/>
    <cellStyle name="20% - Accent3 5 2" xfId="150"/>
    <cellStyle name="20% - Accent3 5 3" xfId="151"/>
    <cellStyle name="20% - Accent3 5 4" xfId="152"/>
    <cellStyle name="20% - Accent3 6" xfId="153"/>
    <cellStyle name="20% - Accent3 6 2" xfId="154"/>
    <cellStyle name="20% - Accent3 6 3" xfId="155"/>
    <cellStyle name="20% - Accent3 6 4" xfId="156"/>
    <cellStyle name="20% - Accent3 7" xfId="157"/>
    <cellStyle name="20% - Accent3 7 2" xfId="158"/>
    <cellStyle name="20% - Accent3 7 3" xfId="159"/>
    <cellStyle name="20% - Accent3 7 4" xfId="160"/>
    <cellStyle name="20% - Accent3 8" xfId="161"/>
    <cellStyle name="20% - Accent3 8 2" xfId="162"/>
    <cellStyle name="20% - Accent3 8 3" xfId="163"/>
    <cellStyle name="20% - Accent3 8 4" xfId="164"/>
    <cellStyle name="20% - Accent3 9" xfId="165"/>
    <cellStyle name="20% - Accent3 9 2" xfId="166"/>
    <cellStyle name="20% - Accent3 9 3" xfId="167"/>
    <cellStyle name="20% - Accent3 9 4" xfId="168"/>
    <cellStyle name="20% - Accent4 10" xfId="169"/>
    <cellStyle name="20% - Accent4 10 2" xfId="170"/>
    <cellStyle name="20% - Accent4 10 3" xfId="171"/>
    <cellStyle name="20% - Accent4 10 4" xfId="172"/>
    <cellStyle name="20% - Accent4 11" xfId="173"/>
    <cellStyle name="20% - Accent4 11 2" xfId="174"/>
    <cellStyle name="20% - Accent4 11 3" xfId="175"/>
    <cellStyle name="20% - Accent4 11 4" xfId="176"/>
    <cellStyle name="20% - Accent4 12" xfId="177"/>
    <cellStyle name="20% - Accent4 12 2" xfId="178"/>
    <cellStyle name="20% - Accent4 12 3" xfId="179"/>
    <cellStyle name="20% - Accent4 12 4" xfId="180"/>
    <cellStyle name="20% - Accent4 13" xfId="181"/>
    <cellStyle name="20% - Accent4 13 2" xfId="182"/>
    <cellStyle name="20% - Accent4 13 3" xfId="183"/>
    <cellStyle name="20% - Accent4 13 4" xfId="184"/>
    <cellStyle name="20% - Accent4 14" xfId="185"/>
    <cellStyle name="20% - Accent4 15" xfId="186"/>
    <cellStyle name="20% - Accent4 16" xfId="187"/>
    <cellStyle name="20% - Accent4 17" xfId="2640"/>
    <cellStyle name="20% - Accent4 2" xfId="188"/>
    <cellStyle name="20% - Accent4 2 2" xfId="189"/>
    <cellStyle name="20% - Accent4 2 3" xfId="190"/>
    <cellStyle name="20% - Accent4 2 4" xfId="191"/>
    <cellStyle name="20% - Accent4 3" xfId="192"/>
    <cellStyle name="20% - Accent4 3 2" xfId="193"/>
    <cellStyle name="20% - Accent4 3 3" xfId="194"/>
    <cellStyle name="20% - Accent4 3 4" xfId="195"/>
    <cellStyle name="20% - Accent4 4" xfId="196"/>
    <cellStyle name="20% - Accent4 4 2" xfId="197"/>
    <cellStyle name="20% - Accent4 4 3" xfId="198"/>
    <cellStyle name="20% - Accent4 4 4" xfId="199"/>
    <cellStyle name="20% - Accent4 5" xfId="200"/>
    <cellStyle name="20% - Accent4 5 2" xfId="201"/>
    <cellStyle name="20% - Accent4 5 3" xfId="202"/>
    <cellStyle name="20% - Accent4 5 4" xfId="203"/>
    <cellStyle name="20% - Accent4 6" xfId="204"/>
    <cellStyle name="20% - Accent4 6 2" xfId="205"/>
    <cellStyle name="20% - Accent4 6 3" xfId="206"/>
    <cellStyle name="20% - Accent4 6 4" xfId="207"/>
    <cellStyle name="20% - Accent4 7" xfId="208"/>
    <cellStyle name="20% - Accent4 7 2" xfId="209"/>
    <cellStyle name="20% - Accent4 7 3" xfId="210"/>
    <cellStyle name="20% - Accent4 7 4" xfId="211"/>
    <cellStyle name="20% - Accent4 8" xfId="212"/>
    <cellStyle name="20% - Accent4 8 2" xfId="213"/>
    <cellStyle name="20% - Accent4 8 3" xfId="214"/>
    <cellStyle name="20% - Accent4 8 4" xfId="215"/>
    <cellStyle name="20% - Accent4 9" xfId="216"/>
    <cellStyle name="20% - Accent4 9 2" xfId="217"/>
    <cellStyle name="20% - Accent4 9 3" xfId="218"/>
    <cellStyle name="20% - Accent4 9 4" xfId="219"/>
    <cellStyle name="20% - Accent5 10" xfId="220"/>
    <cellStyle name="20% - Accent5 10 2" xfId="221"/>
    <cellStyle name="20% - Accent5 10 3" xfId="222"/>
    <cellStyle name="20% - Accent5 10 4" xfId="223"/>
    <cellStyle name="20% - Accent5 11" xfId="224"/>
    <cellStyle name="20% - Accent5 11 2" xfId="225"/>
    <cellStyle name="20% - Accent5 11 3" xfId="226"/>
    <cellStyle name="20% - Accent5 11 4" xfId="227"/>
    <cellStyle name="20% - Accent5 12" xfId="228"/>
    <cellStyle name="20% - Accent5 12 2" xfId="229"/>
    <cellStyle name="20% - Accent5 12 3" xfId="230"/>
    <cellStyle name="20% - Accent5 12 4" xfId="231"/>
    <cellStyle name="20% - Accent5 13" xfId="232"/>
    <cellStyle name="20% - Accent5 13 2" xfId="233"/>
    <cellStyle name="20% - Accent5 13 3" xfId="234"/>
    <cellStyle name="20% - Accent5 13 4" xfId="235"/>
    <cellStyle name="20% - Accent5 14" xfId="236"/>
    <cellStyle name="20% - Accent5 15" xfId="237"/>
    <cellStyle name="20% - Accent5 16" xfId="238"/>
    <cellStyle name="20% - Accent5 17" xfId="2632"/>
    <cellStyle name="20% - Accent5 2" xfId="239"/>
    <cellStyle name="20% - Accent5 2 2" xfId="240"/>
    <cellStyle name="20% - Accent5 2 3" xfId="241"/>
    <cellStyle name="20% - Accent5 2 4" xfId="242"/>
    <cellStyle name="20% - Accent5 3" xfId="243"/>
    <cellStyle name="20% - Accent5 3 2" xfId="244"/>
    <cellStyle name="20% - Accent5 3 3" xfId="245"/>
    <cellStyle name="20% - Accent5 3 4" xfId="246"/>
    <cellStyle name="20% - Accent5 4" xfId="247"/>
    <cellStyle name="20% - Accent5 4 2" xfId="248"/>
    <cellStyle name="20% - Accent5 4 3" xfId="249"/>
    <cellStyle name="20% - Accent5 4 4" xfId="250"/>
    <cellStyle name="20% - Accent5 5" xfId="251"/>
    <cellStyle name="20% - Accent5 5 2" xfId="252"/>
    <cellStyle name="20% - Accent5 5 3" xfId="253"/>
    <cellStyle name="20% - Accent5 5 4" xfId="254"/>
    <cellStyle name="20% - Accent5 6" xfId="255"/>
    <cellStyle name="20% - Accent5 6 2" xfId="256"/>
    <cellStyle name="20% - Accent5 6 3" xfId="257"/>
    <cellStyle name="20% - Accent5 6 4" xfId="258"/>
    <cellStyle name="20% - Accent5 7" xfId="259"/>
    <cellStyle name="20% - Accent5 7 2" xfId="260"/>
    <cellStyle name="20% - Accent5 7 3" xfId="261"/>
    <cellStyle name="20% - Accent5 7 4" xfId="262"/>
    <cellStyle name="20% - Accent5 8" xfId="263"/>
    <cellStyle name="20% - Accent5 8 2" xfId="264"/>
    <cellStyle name="20% - Accent5 8 3" xfId="265"/>
    <cellStyle name="20% - Accent5 8 4" xfId="266"/>
    <cellStyle name="20% - Accent5 9" xfId="267"/>
    <cellStyle name="20% - Accent5 9 2" xfId="268"/>
    <cellStyle name="20% - Accent5 9 3" xfId="269"/>
    <cellStyle name="20% - Accent5 9 4" xfId="270"/>
    <cellStyle name="20% - Accent6 10" xfId="271"/>
    <cellStyle name="20% - Accent6 10 2" xfId="272"/>
    <cellStyle name="20% - Accent6 10 3" xfId="273"/>
    <cellStyle name="20% - Accent6 10 4" xfId="274"/>
    <cellStyle name="20% - Accent6 11" xfId="275"/>
    <cellStyle name="20% - Accent6 11 2" xfId="276"/>
    <cellStyle name="20% - Accent6 11 3" xfId="277"/>
    <cellStyle name="20% - Accent6 11 4" xfId="278"/>
    <cellStyle name="20% - Accent6 12" xfId="279"/>
    <cellStyle name="20% - Accent6 12 2" xfId="280"/>
    <cellStyle name="20% - Accent6 12 3" xfId="281"/>
    <cellStyle name="20% - Accent6 12 4" xfId="282"/>
    <cellStyle name="20% - Accent6 13" xfId="283"/>
    <cellStyle name="20% - Accent6 13 2" xfId="284"/>
    <cellStyle name="20% - Accent6 13 3" xfId="285"/>
    <cellStyle name="20% - Accent6 13 4" xfId="286"/>
    <cellStyle name="20% - Accent6 14" xfId="287"/>
    <cellStyle name="20% - Accent6 15" xfId="288"/>
    <cellStyle name="20% - Accent6 16" xfId="289"/>
    <cellStyle name="20% - Accent6 17" xfId="2624"/>
    <cellStyle name="20% - Accent6 2" xfId="290"/>
    <cellStyle name="20% - Accent6 2 2" xfId="291"/>
    <cellStyle name="20% - Accent6 2 3" xfId="292"/>
    <cellStyle name="20% - Accent6 2 4" xfId="293"/>
    <cellStyle name="20% - Accent6 3" xfId="294"/>
    <cellStyle name="20% - Accent6 3 2" xfId="295"/>
    <cellStyle name="20% - Accent6 3 3" xfId="296"/>
    <cellStyle name="20% - Accent6 3 4" xfId="297"/>
    <cellStyle name="20% - Accent6 4" xfId="298"/>
    <cellStyle name="20% - Accent6 4 2" xfId="299"/>
    <cellStyle name="20% - Accent6 4 3" xfId="300"/>
    <cellStyle name="20% - Accent6 4 4" xfId="301"/>
    <cellStyle name="20% - Accent6 5" xfId="302"/>
    <cellStyle name="20% - Accent6 5 2" xfId="303"/>
    <cellStyle name="20% - Accent6 5 3" xfId="304"/>
    <cellStyle name="20% - Accent6 5 4" xfId="305"/>
    <cellStyle name="20% - Accent6 6" xfId="306"/>
    <cellStyle name="20% - Accent6 6 2" xfId="307"/>
    <cellStyle name="20% - Accent6 6 3" xfId="308"/>
    <cellStyle name="20% - Accent6 6 4" xfId="309"/>
    <cellStyle name="20% - Accent6 7" xfId="310"/>
    <cellStyle name="20% - Accent6 7 2" xfId="311"/>
    <cellStyle name="20% - Accent6 7 3" xfId="312"/>
    <cellStyle name="20% - Accent6 7 4" xfId="313"/>
    <cellStyle name="20% - Accent6 8" xfId="314"/>
    <cellStyle name="20% - Accent6 8 2" xfId="315"/>
    <cellStyle name="20% - Accent6 8 3" xfId="316"/>
    <cellStyle name="20% - Accent6 8 4" xfId="317"/>
    <cellStyle name="20% - Accent6 9" xfId="318"/>
    <cellStyle name="20% - Accent6 9 2" xfId="319"/>
    <cellStyle name="20% - Accent6 9 3" xfId="320"/>
    <cellStyle name="20% - Accent6 9 4" xfId="321"/>
    <cellStyle name="40% - Accent1 10" xfId="322"/>
    <cellStyle name="40% - Accent1 10 2" xfId="323"/>
    <cellStyle name="40% - Accent1 10 3" xfId="324"/>
    <cellStyle name="40% - Accent1 10 4" xfId="325"/>
    <cellStyle name="40% - Accent1 11" xfId="326"/>
    <cellStyle name="40% - Accent1 11 2" xfId="327"/>
    <cellStyle name="40% - Accent1 11 3" xfId="328"/>
    <cellStyle name="40% - Accent1 11 4" xfId="329"/>
    <cellStyle name="40% - Accent1 12" xfId="330"/>
    <cellStyle name="40% - Accent1 12 2" xfId="331"/>
    <cellStyle name="40% - Accent1 12 3" xfId="332"/>
    <cellStyle name="40% - Accent1 12 4" xfId="333"/>
    <cellStyle name="40% - Accent1 13" xfId="334"/>
    <cellStyle name="40% - Accent1 13 2" xfId="335"/>
    <cellStyle name="40% - Accent1 13 3" xfId="336"/>
    <cellStyle name="40% - Accent1 13 4" xfId="337"/>
    <cellStyle name="40% - Accent1 14" xfId="338"/>
    <cellStyle name="40% - Accent1 15" xfId="339"/>
    <cellStyle name="40% - Accent1 16" xfId="340"/>
    <cellStyle name="40% - Accent1 17" xfId="2645"/>
    <cellStyle name="40% - Accent1 2" xfId="341"/>
    <cellStyle name="40% - Accent1 2 2" xfId="342"/>
    <cellStyle name="40% - Accent1 2 3" xfId="343"/>
    <cellStyle name="40% - Accent1 2 4" xfId="344"/>
    <cellStyle name="40% - Accent1 3" xfId="345"/>
    <cellStyle name="40% - Accent1 3 2" xfId="346"/>
    <cellStyle name="40% - Accent1 3 3" xfId="347"/>
    <cellStyle name="40% - Accent1 3 4" xfId="348"/>
    <cellStyle name="40% - Accent1 4" xfId="349"/>
    <cellStyle name="40% - Accent1 4 2" xfId="350"/>
    <cellStyle name="40% - Accent1 4 3" xfId="351"/>
    <cellStyle name="40% - Accent1 4 4" xfId="352"/>
    <cellStyle name="40% - Accent1 5" xfId="353"/>
    <cellStyle name="40% - Accent1 5 2" xfId="354"/>
    <cellStyle name="40% - Accent1 5 3" xfId="355"/>
    <cellStyle name="40% - Accent1 5 4" xfId="356"/>
    <cellStyle name="40% - Accent1 6" xfId="357"/>
    <cellStyle name="40% - Accent1 6 2" xfId="358"/>
    <cellStyle name="40% - Accent1 6 3" xfId="359"/>
    <cellStyle name="40% - Accent1 6 4" xfId="360"/>
    <cellStyle name="40% - Accent1 7" xfId="361"/>
    <cellStyle name="40% - Accent1 7 2" xfId="362"/>
    <cellStyle name="40% - Accent1 7 3" xfId="363"/>
    <cellStyle name="40% - Accent1 7 4" xfId="364"/>
    <cellStyle name="40% - Accent1 8" xfId="365"/>
    <cellStyle name="40% - Accent1 8 2" xfId="366"/>
    <cellStyle name="40% - Accent1 8 3" xfId="367"/>
    <cellStyle name="40% - Accent1 8 4" xfId="368"/>
    <cellStyle name="40% - Accent1 9" xfId="369"/>
    <cellStyle name="40% - Accent1 9 2" xfId="370"/>
    <cellStyle name="40% - Accent1 9 3" xfId="371"/>
    <cellStyle name="40% - Accent1 9 4" xfId="372"/>
    <cellStyle name="40% - Accent2 10" xfId="373"/>
    <cellStyle name="40% - Accent2 10 2" xfId="374"/>
    <cellStyle name="40% - Accent2 10 3" xfId="375"/>
    <cellStyle name="40% - Accent2 10 4" xfId="376"/>
    <cellStyle name="40% - Accent2 11" xfId="377"/>
    <cellStyle name="40% - Accent2 11 2" xfId="378"/>
    <cellStyle name="40% - Accent2 11 3" xfId="379"/>
    <cellStyle name="40% - Accent2 11 4" xfId="380"/>
    <cellStyle name="40% - Accent2 12" xfId="381"/>
    <cellStyle name="40% - Accent2 12 2" xfId="382"/>
    <cellStyle name="40% - Accent2 12 3" xfId="383"/>
    <cellStyle name="40% - Accent2 12 4" xfId="384"/>
    <cellStyle name="40% - Accent2 13" xfId="385"/>
    <cellStyle name="40% - Accent2 13 2" xfId="386"/>
    <cellStyle name="40% - Accent2 13 3" xfId="387"/>
    <cellStyle name="40% - Accent2 13 4" xfId="388"/>
    <cellStyle name="40% - Accent2 14" xfId="389"/>
    <cellStyle name="40% - Accent2 15" xfId="390"/>
    <cellStyle name="40% - Accent2 16" xfId="391"/>
    <cellStyle name="40% - Accent2 17" xfId="2637"/>
    <cellStyle name="40% - Accent2 2" xfId="392"/>
    <cellStyle name="40% - Accent2 2 2" xfId="393"/>
    <cellStyle name="40% - Accent2 2 3" xfId="394"/>
    <cellStyle name="40% - Accent2 2 4" xfId="395"/>
    <cellStyle name="40% - Accent2 3" xfId="396"/>
    <cellStyle name="40% - Accent2 3 2" xfId="397"/>
    <cellStyle name="40% - Accent2 3 3" xfId="398"/>
    <cellStyle name="40% - Accent2 3 4" xfId="399"/>
    <cellStyle name="40% - Accent2 4" xfId="400"/>
    <cellStyle name="40% - Accent2 4 2" xfId="401"/>
    <cellStyle name="40% - Accent2 4 3" xfId="402"/>
    <cellStyle name="40% - Accent2 4 4" xfId="403"/>
    <cellStyle name="40% - Accent2 5" xfId="404"/>
    <cellStyle name="40% - Accent2 5 2" xfId="405"/>
    <cellStyle name="40% - Accent2 5 3" xfId="406"/>
    <cellStyle name="40% - Accent2 5 4" xfId="407"/>
    <cellStyle name="40% - Accent2 6" xfId="408"/>
    <cellStyle name="40% - Accent2 6 2" xfId="409"/>
    <cellStyle name="40% - Accent2 6 3" xfId="410"/>
    <cellStyle name="40% - Accent2 6 4" xfId="411"/>
    <cellStyle name="40% - Accent2 7" xfId="412"/>
    <cellStyle name="40% - Accent2 7 2" xfId="413"/>
    <cellStyle name="40% - Accent2 7 3" xfId="414"/>
    <cellStyle name="40% - Accent2 7 4" xfId="415"/>
    <cellStyle name="40% - Accent2 8" xfId="416"/>
    <cellStyle name="40% - Accent2 8 2" xfId="417"/>
    <cellStyle name="40% - Accent2 8 3" xfId="418"/>
    <cellStyle name="40% - Accent2 8 4" xfId="419"/>
    <cellStyle name="40% - Accent2 9" xfId="420"/>
    <cellStyle name="40% - Accent2 9 2" xfId="421"/>
    <cellStyle name="40% - Accent2 9 3" xfId="422"/>
    <cellStyle name="40% - Accent2 9 4" xfId="423"/>
    <cellStyle name="40% - Accent3 10" xfId="424"/>
    <cellStyle name="40% - Accent3 10 2" xfId="425"/>
    <cellStyle name="40% - Accent3 10 3" xfId="426"/>
    <cellStyle name="40% - Accent3 10 4" xfId="427"/>
    <cellStyle name="40% - Accent3 11" xfId="428"/>
    <cellStyle name="40% - Accent3 11 2" xfId="429"/>
    <cellStyle name="40% - Accent3 11 3" xfId="430"/>
    <cellStyle name="40% - Accent3 11 4" xfId="431"/>
    <cellStyle name="40% - Accent3 12" xfId="432"/>
    <cellStyle name="40% - Accent3 12 2" xfId="433"/>
    <cellStyle name="40% - Accent3 12 3" xfId="434"/>
    <cellStyle name="40% - Accent3 12 4" xfId="435"/>
    <cellStyle name="40% - Accent3 13" xfId="436"/>
    <cellStyle name="40% - Accent3 13 2" xfId="437"/>
    <cellStyle name="40% - Accent3 13 3" xfId="438"/>
    <cellStyle name="40% - Accent3 13 4" xfId="439"/>
    <cellStyle name="40% - Accent3 14" xfId="440"/>
    <cellStyle name="40% - Accent3 15" xfId="441"/>
    <cellStyle name="40% - Accent3 16" xfId="442"/>
    <cellStyle name="40% - Accent3 17" xfId="2629"/>
    <cellStyle name="40% - Accent3 2" xfId="443"/>
    <cellStyle name="40% - Accent3 2 2" xfId="444"/>
    <cellStyle name="40% - Accent3 2 3" xfId="445"/>
    <cellStyle name="40% - Accent3 2 4" xfId="446"/>
    <cellStyle name="40% - Accent3 3" xfId="447"/>
    <cellStyle name="40% - Accent3 3 2" xfId="448"/>
    <cellStyle name="40% - Accent3 3 3" xfId="449"/>
    <cellStyle name="40% - Accent3 3 4" xfId="450"/>
    <cellStyle name="40% - Accent3 4" xfId="451"/>
    <cellStyle name="40% - Accent3 4 2" xfId="452"/>
    <cellStyle name="40% - Accent3 4 3" xfId="453"/>
    <cellStyle name="40% - Accent3 4 4" xfId="454"/>
    <cellStyle name="40% - Accent3 5" xfId="455"/>
    <cellStyle name="40% - Accent3 5 2" xfId="456"/>
    <cellStyle name="40% - Accent3 5 3" xfId="457"/>
    <cellStyle name="40% - Accent3 5 4" xfId="458"/>
    <cellStyle name="40% - Accent3 6" xfId="459"/>
    <cellStyle name="40% - Accent3 6 2" xfId="460"/>
    <cellStyle name="40% - Accent3 6 3" xfId="461"/>
    <cellStyle name="40% - Accent3 6 4" xfId="462"/>
    <cellStyle name="40% - Accent3 7" xfId="463"/>
    <cellStyle name="40% - Accent3 7 2" xfId="464"/>
    <cellStyle name="40% - Accent3 7 3" xfId="465"/>
    <cellStyle name="40% - Accent3 7 4" xfId="466"/>
    <cellStyle name="40% - Accent3 8" xfId="467"/>
    <cellStyle name="40% - Accent3 8 2" xfId="468"/>
    <cellStyle name="40% - Accent3 8 3" xfId="469"/>
    <cellStyle name="40% - Accent3 8 4" xfId="470"/>
    <cellStyle name="40% - Accent3 9" xfId="471"/>
    <cellStyle name="40% - Accent3 9 2" xfId="472"/>
    <cellStyle name="40% - Accent3 9 3" xfId="473"/>
    <cellStyle name="40% - Accent3 9 4" xfId="474"/>
    <cellStyle name="40% - Accent4 10" xfId="475"/>
    <cellStyle name="40% - Accent4 10 2" xfId="476"/>
    <cellStyle name="40% - Accent4 10 3" xfId="477"/>
    <cellStyle name="40% - Accent4 10 4" xfId="478"/>
    <cellStyle name="40% - Accent4 11" xfId="479"/>
    <cellStyle name="40% - Accent4 11 2" xfId="480"/>
    <cellStyle name="40% - Accent4 11 3" xfId="481"/>
    <cellStyle name="40% - Accent4 11 4" xfId="482"/>
    <cellStyle name="40% - Accent4 12" xfId="483"/>
    <cellStyle name="40% - Accent4 12 2" xfId="484"/>
    <cellStyle name="40% - Accent4 12 3" xfId="485"/>
    <cellStyle name="40% - Accent4 12 4" xfId="486"/>
    <cellStyle name="40% - Accent4 13" xfId="487"/>
    <cellStyle name="40% - Accent4 13 2" xfId="488"/>
    <cellStyle name="40% - Accent4 13 3" xfId="489"/>
    <cellStyle name="40% - Accent4 13 4" xfId="490"/>
    <cellStyle name="40% - Accent4 14" xfId="491"/>
    <cellStyle name="40% - Accent4 15" xfId="492"/>
    <cellStyle name="40% - Accent4 16" xfId="493"/>
    <cellStyle name="40% - Accent4 17" xfId="2623"/>
    <cellStyle name="40% - Accent4 2" xfId="494"/>
    <cellStyle name="40% - Accent4 2 2" xfId="495"/>
    <cellStyle name="40% - Accent4 2 3" xfId="496"/>
    <cellStyle name="40% - Accent4 2 4" xfId="497"/>
    <cellStyle name="40% - Accent4 3" xfId="498"/>
    <cellStyle name="40% - Accent4 3 2" xfId="499"/>
    <cellStyle name="40% - Accent4 3 3" xfId="500"/>
    <cellStyle name="40% - Accent4 3 4" xfId="501"/>
    <cellStyle name="40% - Accent4 4" xfId="502"/>
    <cellStyle name="40% - Accent4 4 2" xfId="503"/>
    <cellStyle name="40% - Accent4 4 3" xfId="504"/>
    <cellStyle name="40% - Accent4 4 4" xfId="505"/>
    <cellStyle name="40% - Accent4 5" xfId="506"/>
    <cellStyle name="40% - Accent4 5 2" xfId="507"/>
    <cellStyle name="40% - Accent4 5 3" xfId="508"/>
    <cellStyle name="40% - Accent4 5 4" xfId="509"/>
    <cellStyle name="40% - Accent4 6" xfId="510"/>
    <cellStyle name="40% - Accent4 6 2" xfId="511"/>
    <cellStyle name="40% - Accent4 6 3" xfId="512"/>
    <cellStyle name="40% - Accent4 6 4" xfId="513"/>
    <cellStyle name="40% - Accent4 7" xfId="514"/>
    <cellStyle name="40% - Accent4 7 2" xfId="515"/>
    <cellStyle name="40% - Accent4 7 3" xfId="516"/>
    <cellStyle name="40% - Accent4 7 4" xfId="517"/>
    <cellStyle name="40% - Accent4 8" xfId="518"/>
    <cellStyle name="40% - Accent4 8 2" xfId="519"/>
    <cellStyle name="40% - Accent4 8 3" xfId="520"/>
    <cellStyle name="40% - Accent4 8 4" xfId="521"/>
    <cellStyle name="40% - Accent4 9" xfId="522"/>
    <cellStyle name="40% - Accent4 9 2" xfId="523"/>
    <cellStyle name="40% - Accent4 9 3" xfId="524"/>
    <cellStyle name="40% - Accent4 9 4" xfId="525"/>
    <cellStyle name="40% - Accent5 10" xfId="526"/>
    <cellStyle name="40% - Accent5 10 2" xfId="527"/>
    <cellStyle name="40% - Accent5 10 3" xfId="528"/>
    <cellStyle name="40% - Accent5 10 4" xfId="529"/>
    <cellStyle name="40% - Accent5 11" xfId="530"/>
    <cellStyle name="40% - Accent5 11 2" xfId="531"/>
    <cellStyle name="40% - Accent5 11 3" xfId="532"/>
    <cellStyle name="40% - Accent5 11 4" xfId="533"/>
    <cellStyle name="40% - Accent5 12" xfId="534"/>
    <cellStyle name="40% - Accent5 12 2" xfId="535"/>
    <cellStyle name="40% - Accent5 12 3" xfId="536"/>
    <cellStyle name="40% - Accent5 12 4" xfId="537"/>
    <cellStyle name="40% - Accent5 13" xfId="538"/>
    <cellStyle name="40% - Accent5 13 2" xfId="539"/>
    <cellStyle name="40% - Accent5 13 3" xfId="540"/>
    <cellStyle name="40% - Accent5 13 4" xfId="541"/>
    <cellStyle name="40% - Accent5 14" xfId="542"/>
    <cellStyle name="40% - Accent5 15" xfId="543"/>
    <cellStyle name="40% - Accent5 16" xfId="544"/>
    <cellStyle name="40% - Accent5 17" xfId="2644"/>
    <cellStyle name="40% - Accent5 2" xfId="545"/>
    <cellStyle name="40% - Accent5 2 2" xfId="546"/>
    <cellStyle name="40% - Accent5 2 3" xfId="547"/>
    <cellStyle name="40% - Accent5 2 4" xfId="548"/>
    <cellStyle name="40% - Accent5 3" xfId="549"/>
    <cellStyle name="40% - Accent5 3 2" xfId="550"/>
    <cellStyle name="40% - Accent5 3 3" xfId="551"/>
    <cellStyle name="40% - Accent5 3 4" xfId="552"/>
    <cellStyle name="40% - Accent5 4" xfId="553"/>
    <cellStyle name="40% - Accent5 4 2" xfId="554"/>
    <cellStyle name="40% - Accent5 4 3" xfId="555"/>
    <cellStyle name="40% - Accent5 4 4" xfId="556"/>
    <cellStyle name="40% - Accent5 5" xfId="557"/>
    <cellStyle name="40% - Accent5 5 2" xfId="558"/>
    <cellStyle name="40% - Accent5 5 3" xfId="559"/>
    <cellStyle name="40% - Accent5 5 4" xfId="560"/>
    <cellStyle name="40% - Accent5 6" xfId="561"/>
    <cellStyle name="40% - Accent5 6 2" xfId="562"/>
    <cellStyle name="40% - Accent5 6 3" xfId="563"/>
    <cellStyle name="40% - Accent5 6 4" xfId="564"/>
    <cellStyle name="40% - Accent5 7" xfId="565"/>
    <cellStyle name="40% - Accent5 7 2" xfId="566"/>
    <cellStyle name="40% - Accent5 7 3" xfId="567"/>
    <cellStyle name="40% - Accent5 7 4" xfId="568"/>
    <cellStyle name="40% - Accent5 8" xfId="569"/>
    <cellStyle name="40% - Accent5 8 2" xfId="570"/>
    <cellStyle name="40% - Accent5 8 3" xfId="571"/>
    <cellStyle name="40% - Accent5 8 4" xfId="572"/>
    <cellStyle name="40% - Accent5 9" xfId="573"/>
    <cellStyle name="40% - Accent5 9 2" xfId="574"/>
    <cellStyle name="40% - Accent5 9 3" xfId="575"/>
    <cellStyle name="40% - Accent5 9 4" xfId="576"/>
    <cellStyle name="40% - Accent6 10" xfId="577"/>
    <cellStyle name="40% - Accent6 10 2" xfId="578"/>
    <cellStyle name="40% - Accent6 10 3" xfId="579"/>
    <cellStyle name="40% - Accent6 10 4" xfId="580"/>
    <cellStyle name="40% - Accent6 11" xfId="581"/>
    <cellStyle name="40% - Accent6 11 2" xfId="582"/>
    <cellStyle name="40% - Accent6 11 3" xfId="583"/>
    <cellStyle name="40% - Accent6 11 4" xfId="584"/>
    <cellStyle name="40% - Accent6 12" xfId="585"/>
    <cellStyle name="40% - Accent6 12 2" xfId="586"/>
    <cellStyle name="40% - Accent6 12 3" xfId="587"/>
    <cellStyle name="40% - Accent6 12 4" xfId="588"/>
    <cellStyle name="40% - Accent6 13" xfId="589"/>
    <cellStyle name="40% - Accent6 13 2" xfId="590"/>
    <cellStyle name="40% - Accent6 13 3" xfId="591"/>
    <cellStyle name="40% - Accent6 13 4" xfId="592"/>
    <cellStyle name="40% - Accent6 14" xfId="593"/>
    <cellStyle name="40% - Accent6 15" xfId="594"/>
    <cellStyle name="40% - Accent6 16" xfId="595"/>
    <cellStyle name="40% - Accent6 17" xfId="2636"/>
    <cellStyle name="40% - Accent6 2" xfId="596"/>
    <cellStyle name="40% - Accent6 2 2" xfId="597"/>
    <cellStyle name="40% - Accent6 2 3" xfId="598"/>
    <cellStyle name="40% - Accent6 2 4" xfId="599"/>
    <cellStyle name="40% - Accent6 3" xfId="600"/>
    <cellStyle name="40% - Accent6 3 2" xfId="601"/>
    <cellStyle name="40% - Accent6 3 3" xfId="602"/>
    <cellStyle name="40% - Accent6 3 4" xfId="603"/>
    <cellStyle name="40% - Accent6 4" xfId="604"/>
    <cellStyle name="40% - Accent6 4 2" xfId="605"/>
    <cellStyle name="40% - Accent6 4 3" xfId="606"/>
    <cellStyle name="40% - Accent6 4 4" xfId="607"/>
    <cellStyle name="40% - Accent6 5" xfId="608"/>
    <cellStyle name="40% - Accent6 5 2" xfId="609"/>
    <cellStyle name="40% - Accent6 5 3" xfId="610"/>
    <cellStyle name="40% - Accent6 5 4" xfId="611"/>
    <cellStyle name="40% - Accent6 6" xfId="612"/>
    <cellStyle name="40% - Accent6 6 2" xfId="613"/>
    <cellStyle name="40% - Accent6 6 3" xfId="614"/>
    <cellStyle name="40% - Accent6 6 4" xfId="615"/>
    <cellStyle name="40% - Accent6 7" xfId="616"/>
    <cellStyle name="40% - Accent6 7 2" xfId="617"/>
    <cellStyle name="40% - Accent6 7 3" xfId="618"/>
    <cellStyle name="40% - Accent6 7 4" xfId="619"/>
    <cellStyle name="40% - Accent6 8" xfId="620"/>
    <cellStyle name="40% - Accent6 8 2" xfId="621"/>
    <cellStyle name="40% - Accent6 8 3" xfId="622"/>
    <cellStyle name="40% - Accent6 8 4" xfId="623"/>
    <cellStyle name="40% - Accent6 9" xfId="624"/>
    <cellStyle name="40% - Accent6 9 2" xfId="625"/>
    <cellStyle name="40% - Accent6 9 3" xfId="626"/>
    <cellStyle name="40% - Accent6 9 4" xfId="627"/>
    <cellStyle name="60% - Accent1 2" xfId="2597"/>
    <cellStyle name="60% - Accent2 2" xfId="2599"/>
    <cellStyle name="60% - Accent3 2" xfId="2601"/>
    <cellStyle name="60% - Accent4 2" xfId="2603"/>
    <cellStyle name="60% - Accent5 2" xfId="2605"/>
    <cellStyle name="60% - Accent6 2" xfId="2607"/>
    <cellStyle name="Accent1 2" xfId="2596"/>
    <cellStyle name="Accent2 2" xfId="2598"/>
    <cellStyle name="Accent3 2" xfId="2600"/>
    <cellStyle name="Accent4 2" xfId="2602"/>
    <cellStyle name="Accent5 2" xfId="2604"/>
    <cellStyle name="Accent6 2" xfId="2606"/>
    <cellStyle name="Bad 2" xfId="2586"/>
    <cellStyle name="Calculation 2" xfId="2590"/>
    <cellStyle name="Check Cell 2" xfId="2592"/>
    <cellStyle name="Comma" xfId="2" builtinId="3"/>
    <cellStyle name="Comma 10" xfId="628"/>
    <cellStyle name="Comma 10 2" xfId="629"/>
    <cellStyle name="Comma 10 3" xfId="630"/>
    <cellStyle name="Comma 10 4" xfId="631"/>
    <cellStyle name="Comma 10 5" xfId="2609"/>
    <cellStyle name="Comma 11" xfId="632"/>
    <cellStyle name="Comma 11 2" xfId="633"/>
    <cellStyle name="Comma 11 3" xfId="634"/>
    <cellStyle name="Comma 11 4" xfId="635"/>
    <cellStyle name="Comma 12" xfId="636"/>
    <cellStyle name="Comma 12 2" xfId="637"/>
    <cellStyle name="Comma 12 3" xfId="638"/>
    <cellStyle name="Comma 12 4" xfId="639"/>
    <cellStyle name="Comma 13" xfId="640"/>
    <cellStyle name="Comma 13 2" xfId="641"/>
    <cellStyle name="Comma 13 3" xfId="642"/>
    <cellStyle name="Comma 13 4" xfId="643"/>
    <cellStyle name="Comma 14" xfId="644"/>
    <cellStyle name="Comma 14 2" xfId="645"/>
    <cellStyle name="Comma 14 3" xfId="646"/>
    <cellStyle name="Comma 14 4" xfId="647"/>
    <cellStyle name="Comma 15" xfId="648"/>
    <cellStyle name="Comma 15 2" xfId="649"/>
    <cellStyle name="Comma 15 3" xfId="650"/>
    <cellStyle name="Comma 15 4" xfId="651"/>
    <cellStyle name="Comma 16" xfId="652"/>
    <cellStyle name="Comma 16 2" xfId="653"/>
    <cellStyle name="Comma 16 3" xfId="654"/>
    <cellStyle name="Comma 16 4" xfId="655"/>
    <cellStyle name="Comma 17" xfId="656"/>
    <cellStyle name="Comma 17 2" xfId="657"/>
    <cellStyle name="Comma 17 3" xfId="658"/>
    <cellStyle name="Comma 17 4" xfId="659"/>
    <cellStyle name="Comma 18" xfId="660"/>
    <cellStyle name="Comma 18 2" xfId="661"/>
    <cellStyle name="Comma 18 3" xfId="662"/>
    <cellStyle name="Comma 18 4" xfId="663"/>
    <cellStyle name="Comma 19" xfId="664"/>
    <cellStyle name="Comma 19 2" xfId="665"/>
    <cellStyle name="Comma 19 3" xfId="666"/>
    <cellStyle name="Comma 19 4" xfId="667"/>
    <cellStyle name="Comma 2" xfId="4"/>
    <cellStyle name="Comma 2 2" xfId="668"/>
    <cellStyle name="Comma 2 2 2" xfId="2620"/>
    <cellStyle name="Comma 2 2 3" xfId="2615"/>
    <cellStyle name="Comma 2 3" xfId="2612"/>
    <cellStyle name="Comma 2 4" xfId="14"/>
    <cellStyle name="Comma 20" xfId="669"/>
    <cellStyle name="Comma 20 2" xfId="670"/>
    <cellStyle name="Comma 20 3" xfId="671"/>
    <cellStyle name="Comma 20 4" xfId="672"/>
    <cellStyle name="Comma 21" xfId="673"/>
    <cellStyle name="Comma 21 2" xfId="674"/>
    <cellStyle name="Comma 21 3" xfId="675"/>
    <cellStyle name="Comma 21 4" xfId="676"/>
    <cellStyle name="Comma 22" xfId="677"/>
    <cellStyle name="Comma 22 2" xfId="678"/>
    <cellStyle name="Comma 22 3" xfId="679"/>
    <cellStyle name="Comma 22 4" xfId="680"/>
    <cellStyle name="Comma 23" xfId="681"/>
    <cellStyle name="Comma 23 2" xfId="682"/>
    <cellStyle name="Comma 23 3" xfId="683"/>
    <cellStyle name="Comma 23 4" xfId="684"/>
    <cellStyle name="Comma 24" xfId="685"/>
    <cellStyle name="Comma 24 2" xfId="686"/>
    <cellStyle name="Comma 24 3" xfId="687"/>
    <cellStyle name="Comma 24 4" xfId="688"/>
    <cellStyle name="Comma 25" xfId="689"/>
    <cellStyle name="Comma 25 2" xfId="690"/>
    <cellStyle name="Comma 25 3" xfId="691"/>
    <cellStyle name="Comma 25 4" xfId="692"/>
    <cellStyle name="Comma 26" xfId="693"/>
    <cellStyle name="Comma 26 2" xfId="694"/>
    <cellStyle name="Comma 26 3" xfId="695"/>
    <cellStyle name="Comma 26 4" xfId="696"/>
    <cellStyle name="Comma 27" xfId="697"/>
    <cellStyle name="Comma 27 2" xfId="698"/>
    <cellStyle name="Comma 27 3" xfId="699"/>
    <cellStyle name="Comma 27 4" xfId="700"/>
    <cellStyle name="Comma 28" xfId="701"/>
    <cellStyle name="Comma 28 2" xfId="702"/>
    <cellStyle name="Comma 28 3" xfId="703"/>
    <cellStyle name="Comma 28 4" xfId="704"/>
    <cellStyle name="Comma 29" xfId="705"/>
    <cellStyle name="Comma 3" xfId="706"/>
    <cellStyle name="Comma 3 10" xfId="707"/>
    <cellStyle name="Comma 3 10 2" xfId="708"/>
    <cellStyle name="Comma 3 10 3" xfId="709"/>
    <cellStyle name="Comma 3 10 4" xfId="710"/>
    <cellStyle name="Comma 3 11" xfId="711"/>
    <cellStyle name="Comma 3 11 2" xfId="712"/>
    <cellStyle name="Comma 3 11 3" xfId="713"/>
    <cellStyle name="Comma 3 11 4" xfId="714"/>
    <cellStyle name="Comma 3 12" xfId="715"/>
    <cellStyle name="Comma 3 12 2" xfId="716"/>
    <cellStyle name="Comma 3 12 3" xfId="717"/>
    <cellStyle name="Comma 3 12 4" xfId="718"/>
    <cellStyle name="Comma 3 13" xfId="719"/>
    <cellStyle name="Comma 3 13 2" xfId="720"/>
    <cellStyle name="Comma 3 13 3" xfId="721"/>
    <cellStyle name="Comma 3 13 4" xfId="722"/>
    <cellStyle name="Comma 3 14" xfId="723"/>
    <cellStyle name="Comma 3 14 2" xfId="724"/>
    <cellStyle name="Comma 3 14 3" xfId="725"/>
    <cellStyle name="Comma 3 14 4" xfId="726"/>
    <cellStyle name="Comma 3 15" xfId="727"/>
    <cellStyle name="Comma 3 15 2" xfId="728"/>
    <cellStyle name="Comma 3 15 3" xfId="729"/>
    <cellStyle name="Comma 3 15 4" xfId="730"/>
    <cellStyle name="Comma 3 16" xfId="731"/>
    <cellStyle name="Comma 3 16 2" xfId="732"/>
    <cellStyle name="Comma 3 16 3" xfId="733"/>
    <cellStyle name="Comma 3 16 4" xfId="734"/>
    <cellStyle name="Comma 3 17" xfId="735"/>
    <cellStyle name="Comma 3 17 2" xfId="736"/>
    <cellStyle name="Comma 3 17 3" xfId="737"/>
    <cellStyle name="Comma 3 17 4" xfId="738"/>
    <cellStyle name="Comma 3 18" xfId="739"/>
    <cellStyle name="Comma 3 18 2" xfId="740"/>
    <cellStyle name="Comma 3 18 3" xfId="741"/>
    <cellStyle name="Comma 3 18 4" xfId="742"/>
    <cellStyle name="Comma 3 19" xfId="743"/>
    <cellStyle name="Comma 3 19 2" xfId="744"/>
    <cellStyle name="Comma 3 19 3" xfId="745"/>
    <cellStyle name="Comma 3 19 4" xfId="746"/>
    <cellStyle name="Comma 3 2" xfId="747"/>
    <cellStyle name="Comma 3 2 2" xfId="748"/>
    <cellStyle name="Comma 3 2 3" xfId="749"/>
    <cellStyle name="Comma 3 2 3 2" xfId="750"/>
    <cellStyle name="Comma 3 2 3 3" xfId="751"/>
    <cellStyle name="Comma 3 20" xfId="752"/>
    <cellStyle name="Comma 3 20 2" xfId="753"/>
    <cellStyle name="Comma 3 20 3" xfId="754"/>
    <cellStyle name="Comma 3 20 4" xfId="755"/>
    <cellStyle name="Comma 3 21" xfId="756"/>
    <cellStyle name="Comma 3 21 2" xfId="757"/>
    <cellStyle name="Comma 3 21 3" xfId="758"/>
    <cellStyle name="Comma 3 21 4" xfId="759"/>
    <cellStyle name="Comma 3 22" xfId="760"/>
    <cellStyle name="Comma 3 23" xfId="761"/>
    <cellStyle name="Comma 3 24" xfId="762"/>
    <cellStyle name="Comma 3 25" xfId="2628"/>
    <cellStyle name="Comma 3 3" xfId="763"/>
    <cellStyle name="Comma 3 3 2" xfId="764"/>
    <cellStyle name="Comma 3 3 3" xfId="765"/>
    <cellStyle name="Comma 3 3 4" xfId="766"/>
    <cellStyle name="Comma 3 4" xfId="767"/>
    <cellStyle name="Comma 3 4 2" xfId="768"/>
    <cellStyle name="Comma 3 4 3" xfId="769"/>
    <cellStyle name="Comma 3 4 4" xfId="770"/>
    <cellStyle name="Comma 3 5" xfId="771"/>
    <cellStyle name="Comma 3 5 2" xfId="772"/>
    <cellStyle name="Comma 3 5 3" xfId="773"/>
    <cellStyle name="Comma 3 5 4" xfId="774"/>
    <cellStyle name="Comma 3 6" xfId="775"/>
    <cellStyle name="Comma 3 6 2" xfId="776"/>
    <cellStyle name="Comma 3 6 3" xfId="777"/>
    <cellStyle name="Comma 3 6 4" xfId="778"/>
    <cellStyle name="Comma 3 7" xfId="779"/>
    <cellStyle name="Comma 3 7 2" xfId="780"/>
    <cellStyle name="Comma 3 7 3" xfId="781"/>
    <cellStyle name="Comma 3 7 4" xfId="782"/>
    <cellStyle name="Comma 3 8" xfId="783"/>
    <cellStyle name="Comma 3 8 2" xfId="784"/>
    <cellStyle name="Comma 3 8 3" xfId="785"/>
    <cellStyle name="Comma 3 8 4" xfId="786"/>
    <cellStyle name="Comma 3 9" xfId="787"/>
    <cellStyle name="Comma 3 9 2" xfId="788"/>
    <cellStyle name="Comma 3 9 3" xfId="789"/>
    <cellStyle name="Comma 3 9 4" xfId="790"/>
    <cellStyle name="Comma 30" xfId="791"/>
    <cellStyle name="Comma 31" xfId="792"/>
    <cellStyle name="Comma 31 2" xfId="2639"/>
    <cellStyle name="Comma 32" xfId="793"/>
    <cellStyle name="Comma 33" xfId="2622"/>
    <cellStyle name="Comma 34" xfId="2647"/>
    <cellStyle name="Comma 34 2" xfId="2654"/>
    <cellStyle name="Comma 35" xfId="2650"/>
    <cellStyle name="Comma 36" xfId="11"/>
    <cellStyle name="Comma 4" xfId="794"/>
    <cellStyle name="Comma 4 10" xfId="795"/>
    <cellStyle name="Comma 4 10 2" xfId="796"/>
    <cellStyle name="Comma 4 10 3" xfId="797"/>
    <cellStyle name="Comma 4 10 4" xfId="798"/>
    <cellStyle name="Comma 4 11" xfId="799"/>
    <cellStyle name="Comma 4 11 2" xfId="800"/>
    <cellStyle name="Comma 4 11 3" xfId="801"/>
    <cellStyle name="Comma 4 11 4" xfId="802"/>
    <cellStyle name="Comma 4 12" xfId="803"/>
    <cellStyle name="Comma 4 12 2" xfId="804"/>
    <cellStyle name="Comma 4 12 3" xfId="805"/>
    <cellStyle name="Comma 4 12 4" xfId="806"/>
    <cellStyle name="Comma 4 13" xfId="807"/>
    <cellStyle name="Comma 4 13 2" xfId="808"/>
    <cellStyle name="Comma 4 13 3" xfId="809"/>
    <cellStyle name="Comma 4 13 4" xfId="810"/>
    <cellStyle name="Comma 4 14" xfId="811"/>
    <cellStyle name="Comma 4 14 2" xfId="812"/>
    <cellStyle name="Comma 4 14 3" xfId="813"/>
    <cellStyle name="Comma 4 14 4" xfId="814"/>
    <cellStyle name="Comma 4 15" xfId="815"/>
    <cellStyle name="Comma 4 15 2" xfId="816"/>
    <cellStyle name="Comma 4 15 3" xfId="817"/>
    <cellStyle name="Comma 4 15 4" xfId="818"/>
    <cellStyle name="Comma 4 16" xfId="819"/>
    <cellStyle name="Comma 4 16 2" xfId="820"/>
    <cellStyle name="Comma 4 16 3" xfId="821"/>
    <cellStyle name="Comma 4 16 4" xfId="822"/>
    <cellStyle name="Comma 4 17" xfId="823"/>
    <cellStyle name="Comma 4 17 2" xfId="824"/>
    <cellStyle name="Comma 4 17 3" xfId="825"/>
    <cellStyle name="Comma 4 17 4" xfId="826"/>
    <cellStyle name="Comma 4 18" xfId="827"/>
    <cellStyle name="Comma 4 18 2" xfId="828"/>
    <cellStyle name="Comma 4 18 3" xfId="829"/>
    <cellStyle name="Comma 4 18 4" xfId="830"/>
    <cellStyle name="Comma 4 19" xfId="831"/>
    <cellStyle name="Comma 4 19 2" xfId="832"/>
    <cellStyle name="Comma 4 19 3" xfId="833"/>
    <cellStyle name="Comma 4 19 4" xfId="834"/>
    <cellStyle name="Comma 4 2" xfId="835"/>
    <cellStyle name="Comma 4 2 2" xfId="836"/>
    <cellStyle name="Comma 4 2 3" xfId="837"/>
    <cellStyle name="Comma 4 2 3 2" xfId="838"/>
    <cellStyle name="Comma 4 2 3 3" xfId="839"/>
    <cellStyle name="Comma 4 20" xfId="840"/>
    <cellStyle name="Comma 4 20 2" xfId="841"/>
    <cellStyle name="Comma 4 20 3" xfId="842"/>
    <cellStyle name="Comma 4 20 4" xfId="843"/>
    <cellStyle name="Comma 4 21" xfId="844"/>
    <cellStyle name="Comma 4 21 2" xfId="845"/>
    <cellStyle name="Comma 4 21 3" xfId="846"/>
    <cellStyle name="Comma 4 21 4" xfId="847"/>
    <cellStyle name="Comma 4 22" xfId="848"/>
    <cellStyle name="Comma 4 23" xfId="849"/>
    <cellStyle name="Comma 4 24" xfId="850"/>
    <cellStyle name="Comma 4 3" xfId="851"/>
    <cellStyle name="Comma 4 3 2" xfId="852"/>
    <cellStyle name="Comma 4 3 3" xfId="853"/>
    <cellStyle name="Comma 4 3 4" xfId="854"/>
    <cellStyle name="Comma 4 4" xfId="855"/>
    <cellStyle name="Comma 4 4 2" xfId="856"/>
    <cellStyle name="Comma 4 4 3" xfId="857"/>
    <cellStyle name="Comma 4 4 4" xfId="858"/>
    <cellStyle name="Comma 4 5" xfId="859"/>
    <cellStyle name="Comma 4 5 2" xfId="860"/>
    <cellStyle name="Comma 4 5 3" xfId="861"/>
    <cellStyle name="Comma 4 5 4" xfId="862"/>
    <cellStyle name="Comma 4 6" xfId="863"/>
    <cellStyle name="Comma 4 6 2" xfId="864"/>
    <cellStyle name="Comma 4 6 3" xfId="865"/>
    <cellStyle name="Comma 4 6 4" xfId="866"/>
    <cellStyle name="Comma 4 7" xfId="867"/>
    <cellStyle name="Comma 4 7 2" xfId="868"/>
    <cellStyle name="Comma 4 7 3" xfId="869"/>
    <cellStyle name="Comma 4 7 4" xfId="870"/>
    <cellStyle name="Comma 4 8" xfId="871"/>
    <cellStyle name="Comma 4 8 2" xfId="872"/>
    <cellStyle name="Comma 4 8 3" xfId="873"/>
    <cellStyle name="Comma 4 8 4" xfId="874"/>
    <cellStyle name="Comma 4 9" xfId="875"/>
    <cellStyle name="Comma 4 9 2" xfId="876"/>
    <cellStyle name="Comma 4 9 3" xfId="877"/>
    <cellStyle name="Comma 4 9 4" xfId="878"/>
    <cellStyle name="Comma 5" xfId="879"/>
    <cellStyle name="Comma 5 10" xfId="880"/>
    <cellStyle name="Comma 5 10 2" xfId="881"/>
    <cellStyle name="Comma 5 10 3" xfId="882"/>
    <cellStyle name="Comma 5 10 4" xfId="883"/>
    <cellStyle name="Comma 5 11" xfId="884"/>
    <cellStyle name="Comma 5 11 2" xfId="885"/>
    <cellStyle name="Comma 5 11 3" xfId="886"/>
    <cellStyle name="Comma 5 11 4" xfId="887"/>
    <cellStyle name="Comma 5 12" xfId="888"/>
    <cellStyle name="Comma 5 12 2" xfId="889"/>
    <cellStyle name="Comma 5 12 3" xfId="890"/>
    <cellStyle name="Comma 5 12 4" xfId="891"/>
    <cellStyle name="Comma 5 13" xfId="892"/>
    <cellStyle name="Comma 5 13 2" xfId="893"/>
    <cellStyle name="Comma 5 13 3" xfId="894"/>
    <cellStyle name="Comma 5 13 4" xfId="895"/>
    <cellStyle name="Comma 5 14" xfId="896"/>
    <cellStyle name="Comma 5 14 2" xfId="897"/>
    <cellStyle name="Comma 5 14 3" xfId="898"/>
    <cellStyle name="Comma 5 14 4" xfId="899"/>
    <cellStyle name="Comma 5 15" xfId="900"/>
    <cellStyle name="Comma 5 15 2" xfId="901"/>
    <cellStyle name="Comma 5 15 3" xfId="902"/>
    <cellStyle name="Comma 5 15 4" xfId="903"/>
    <cellStyle name="Comma 5 16" xfId="904"/>
    <cellStyle name="Comma 5 16 2" xfId="905"/>
    <cellStyle name="Comma 5 16 3" xfId="906"/>
    <cellStyle name="Comma 5 16 4" xfId="907"/>
    <cellStyle name="Comma 5 17" xfId="908"/>
    <cellStyle name="Comma 5 17 2" xfId="909"/>
    <cellStyle name="Comma 5 17 3" xfId="910"/>
    <cellStyle name="Comma 5 17 4" xfId="911"/>
    <cellStyle name="Comma 5 18" xfId="912"/>
    <cellStyle name="Comma 5 18 2" xfId="913"/>
    <cellStyle name="Comma 5 18 3" xfId="914"/>
    <cellStyle name="Comma 5 18 4" xfId="915"/>
    <cellStyle name="Comma 5 19" xfId="916"/>
    <cellStyle name="Comma 5 19 2" xfId="917"/>
    <cellStyle name="Comma 5 19 3" xfId="918"/>
    <cellStyle name="Comma 5 19 4" xfId="919"/>
    <cellStyle name="Comma 5 2" xfId="920"/>
    <cellStyle name="Comma 5 2 10" xfId="921"/>
    <cellStyle name="Comma 5 2 10 2" xfId="922"/>
    <cellStyle name="Comma 5 2 10 3" xfId="923"/>
    <cellStyle name="Comma 5 2 10 4" xfId="924"/>
    <cellStyle name="Comma 5 2 11" xfId="925"/>
    <cellStyle name="Comma 5 2 11 2" xfId="926"/>
    <cellStyle name="Comma 5 2 11 3" xfId="927"/>
    <cellStyle name="Comma 5 2 11 4" xfId="928"/>
    <cellStyle name="Comma 5 2 12" xfId="929"/>
    <cellStyle name="Comma 5 2 12 2" xfId="930"/>
    <cellStyle name="Comma 5 2 12 3" xfId="931"/>
    <cellStyle name="Comma 5 2 12 4" xfId="932"/>
    <cellStyle name="Comma 5 2 13" xfId="933"/>
    <cellStyle name="Comma 5 2 13 2" xfId="934"/>
    <cellStyle name="Comma 5 2 13 3" xfId="935"/>
    <cellStyle name="Comma 5 2 13 4" xfId="936"/>
    <cellStyle name="Comma 5 2 14" xfId="937"/>
    <cellStyle name="Comma 5 2 14 2" xfId="938"/>
    <cellStyle name="Comma 5 2 14 3" xfId="939"/>
    <cellStyle name="Comma 5 2 14 4" xfId="940"/>
    <cellStyle name="Comma 5 2 15" xfId="941"/>
    <cellStyle name="Comma 5 2 15 2" xfId="942"/>
    <cellStyle name="Comma 5 2 15 3" xfId="943"/>
    <cellStyle name="Comma 5 2 16" xfId="944"/>
    <cellStyle name="Comma 5 2 17" xfId="945"/>
    <cellStyle name="Comma 5 2 18" xfId="946"/>
    <cellStyle name="Comma 5 2 2" xfId="947"/>
    <cellStyle name="Comma 5 2 2 2" xfId="948"/>
    <cellStyle name="Comma 5 2 2 3" xfId="949"/>
    <cellStyle name="Comma 5 2 2 4" xfId="950"/>
    <cellStyle name="Comma 5 2 3" xfId="951"/>
    <cellStyle name="Comma 5 2 3 2" xfId="952"/>
    <cellStyle name="Comma 5 2 3 3" xfId="953"/>
    <cellStyle name="Comma 5 2 3 4" xfId="954"/>
    <cellStyle name="Comma 5 2 4" xfId="955"/>
    <cellStyle name="Comma 5 2 4 2" xfId="956"/>
    <cellStyle name="Comma 5 2 4 3" xfId="957"/>
    <cellStyle name="Comma 5 2 4 4" xfId="958"/>
    <cellStyle name="Comma 5 2 5" xfId="959"/>
    <cellStyle name="Comma 5 2 5 2" xfId="960"/>
    <cellStyle name="Comma 5 2 5 3" xfId="961"/>
    <cellStyle name="Comma 5 2 5 4" xfId="962"/>
    <cellStyle name="Comma 5 2 6" xfId="963"/>
    <cellStyle name="Comma 5 2 6 2" xfId="964"/>
    <cellStyle name="Comma 5 2 6 3" xfId="965"/>
    <cellStyle name="Comma 5 2 6 4" xfId="966"/>
    <cellStyle name="Comma 5 2 7" xfId="967"/>
    <cellStyle name="Comma 5 2 7 2" xfId="968"/>
    <cellStyle name="Comma 5 2 7 3" xfId="969"/>
    <cellStyle name="Comma 5 2 7 4" xfId="970"/>
    <cellStyle name="Comma 5 2 8" xfId="971"/>
    <cellStyle name="Comma 5 2 8 2" xfId="972"/>
    <cellStyle name="Comma 5 2 8 3" xfId="973"/>
    <cellStyle name="Comma 5 2 8 4" xfId="974"/>
    <cellStyle name="Comma 5 2 9" xfId="975"/>
    <cellStyle name="Comma 5 2 9 2" xfId="976"/>
    <cellStyle name="Comma 5 2 9 3" xfId="977"/>
    <cellStyle name="Comma 5 2 9 4" xfId="978"/>
    <cellStyle name="Comma 5 20" xfId="979"/>
    <cellStyle name="Comma 5 20 2" xfId="980"/>
    <cellStyle name="Comma 5 20 3" xfId="981"/>
    <cellStyle name="Comma 5 20 4" xfId="982"/>
    <cellStyle name="Comma 5 21" xfId="983"/>
    <cellStyle name="Comma 5 21 2" xfId="984"/>
    <cellStyle name="Comma 5 21 3" xfId="985"/>
    <cellStyle name="Comma 5 21 4" xfId="986"/>
    <cellStyle name="Comma 5 22" xfId="987"/>
    <cellStyle name="Comma 5 23" xfId="988"/>
    <cellStyle name="Comma 5 24" xfId="989"/>
    <cellStyle name="Comma 5 3" xfId="990"/>
    <cellStyle name="Comma 5 3 2" xfId="991"/>
    <cellStyle name="Comma 5 3 3" xfId="992"/>
    <cellStyle name="Comma 5 3 4" xfId="993"/>
    <cellStyle name="Comma 5 4" xfId="994"/>
    <cellStyle name="Comma 5 4 2" xfId="995"/>
    <cellStyle name="Comma 5 4 3" xfId="996"/>
    <cellStyle name="Comma 5 4 4" xfId="997"/>
    <cellStyle name="Comma 5 5" xfId="998"/>
    <cellStyle name="Comma 5 5 2" xfId="999"/>
    <cellStyle name="Comma 5 5 3" xfId="1000"/>
    <cellStyle name="Comma 5 5 4" xfId="1001"/>
    <cellStyle name="Comma 5 6" xfId="1002"/>
    <cellStyle name="Comma 5 6 2" xfId="1003"/>
    <cellStyle name="Comma 5 6 3" xfId="1004"/>
    <cellStyle name="Comma 5 6 4" xfId="1005"/>
    <cellStyle name="Comma 5 7" xfId="1006"/>
    <cellStyle name="Comma 5 7 2" xfId="1007"/>
    <cellStyle name="Comma 5 7 3" xfId="1008"/>
    <cellStyle name="Comma 5 7 4" xfId="1009"/>
    <cellStyle name="Comma 5 8" xfId="1010"/>
    <cellStyle name="Comma 5 8 2" xfId="1011"/>
    <cellStyle name="Comma 5 8 3" xfId="1012"/>
    <cellStyle name="Comma 5 8 4" xfId="1013"/>
    <cellStyle name="Comma 5 9" xfId="1014"/>
    <cellStyle name="Comma 5 9 2" xfId="1015"/>
    <cellStyle name="Comma 5 9 3" xfId="1016"/>
    <cellStyle name="Comma 5 9 4" xfId="1017"/>
    <cellStyle name="Comma 6" xfId="1018"/>
    <cellStyle name="Comma 6 10" xfId="1019"/>
    <cellStyle name="Comma 6 10 2" xfId="1020"/>
    <cellStyle name="Comma 6 10 3" xfId="1021"/>
    <cellStyle name="Comma 6 10 4" xfId="1022"/>
    <cellStyle name="Comma 6 11" xfId="1023"/>
    <cellStyle name="Comma 6 11 2" xfId="1024"/>
    <cellStyle name="Comma 6 11 3" xfId="1025"/>
    <cellStyle name="Comma 6 11 4" xfId="1026"/>
    <cellStyle name="Comma 6 12" xfId="1027"/>
    <cellStyle name="Comma 6 12 2" xfId="1028"/>
    <cellStyle name="Comma 6 12 3" xfId="1029"/>
    <cellStyle name="Comma 6 12 4" xfId="1030"/>
    <cellStyle name="Comma 6 13" xfId="1031"/>
    <cellStyle name="Comma 6 13 2" xfId="1032"/>
    <cellStyle name="Comma 6 13 3" xfId="1033"/>
    <cellStyle name="Comma 6 13 4" xfId="1034"/>
    <cellStyle name="Comma 6 14" xfId="1035"/>
    <cellStyle name="Comma 6 14 2" xfId="1036"/>
    <cellStyle name="Comma 6 14 3" xfId="1037"/>
    <cellStyle name="Comma 6 14 4" xfId="1038"/>
    <cellStyle name="Comma 6 15" xfId="1039"/>
    <cellStyle name="Comma 6 15 2" xfId="1040"/>
    <cellStyle name="Comma 6 15 3" xfId="1041"/>
    <cellStyle name="Comma 6 15 4" xfId="1042"/>
    <cellStyle name="Comma 6 16" xfId="1043"/>
    <cellStyle name="Comma 6 16 2" xfId="1044"/>
    <cellStyle name="Comma 6 16 3" xfId="1045"/>
    <cellStyle name="Comma 6 16 4" xfId="1046"/>
    <cellStyle name="Comma 6 17" xfId="1047"/>
    <cellStyle name="Comma 6 17 2" xfId="1048"/>
    <cellStyle name="Comma 6 17 3" xfId="1049"/>
    <cellStyle name="Comma 6 17 4" xfId="1050"/>
    <cellStyle name="Comma 6 18" xfId="1051"/>
    <cellStyle name="Comma 6 18 2" xfId="1052"/>
    <cellStyle name="Comma 6 18 3" xfId="1053"/>
    <cellStyle name="Comma 6 18 4" xfId="1054"/>
    <cellStyle name="Comma 6 19" xfId="1055"/>
    <cellStyle name="Comma 6 19 2" xfId="1056"/>
    <cellStyle name="Comma 6 19 3" xfId="1057"/>
    <cellStyle name="Comma 6 19 4" xfId="1058"/>
    <cellStyle name="Comma 6 2" xfId="1059"/>
    <cellStyle name="Comma 6 2 2" xfId="1060"/>
    <cellStyle name="Comma 6 2 3" xfId="1061"/>
    <cellStyle name="Comma 6 2 4" xfId="1062"/>
    <cellStyle name="Comma 6 20" xfId="1063"/>
    <cellStyle name="Comma 6 20 2" xfId="1064"/>
    <cellStyle name="Comma 6 20 3" xfId="1065"/>
    <cellStyle name="Comma 6 20 4" xfId="1066"/>
    <cellStyle name="Comma 6 21" xfId="1067"/>
    <cellStyle name="Comma 6 21 2" xfId="1068"/>
    <cellStyle name="Comma 6 21 3" xfId="1069"/>
    <cellStyle name="Comma 6 21 4" xfId="1070"/>
    <cellStyle name="Comma 6 22" xfId="1071"/>
    <cellStyle name="Comma 6 23" xfId="1072"/>
    <cellStyle name="Comma 6 24" xfId="1073"/>
    <cellStyle name="Comma 6 3" xfId="1074"/>
    <cellStyle name="Comma 6 3 2" xfId="1075"/>
    <cellStyle name="Comma 6 3 3" xfId="1076"/>
    <cellStyle name="Comma 6 3 4" xfId="1077"/>
    <cellStyle name="Comma 6 4" xfId="1078"/>
    <cellStyle name="Comma 6 4 2" xfId="1079"/>
    <cellStyle name="Comma 6 4 3" xfId="1080"/>
    <cellStyle name="Comma 6 4 4" xfId="1081"/>
    <cellStyle name="Comma 6 5" xfId="1082"/>
    <cellStyle name="Comma 6 5 2" xfId="1083"/>
    <cellStyle name="Comma 6 5 3" xfId="1084"/>
    <cellStyle name="Comma 6 5 4" xfId="1085"/>
    <cellStyle name="Comma 6 6" xfId="1086"/>
    <cellStyle name="Comma 6 6 2" xfId="1087"/>
    <cellStyle name="Comma 6 6 3" xfId="1088"/>
    <cellStyle name="Comma 6 6 4" xfId="1089"/>
    <cellStyle name="Comma 6 7" xfId="1090"/>
    <cellStyle name="Comma 6 7 2" xfId="1091"/>
    <cellStyle name="Comma 6 7 3" xfId="1092"/>
    <cellStyle name="Comma 6 7 4" xfId="1093"/>
    <cellStyle name="Comma 6 8" xfId="1094"/>
    <cellStyle name="Comma 6 8 2" xfId="1095"/>
    <cellStyle name="Comma 6 8 3" xfId="1096"/>
    <cellStyle name="Comma 6 8 4" xfId="1097"/>
    <cellStyle name="Comma 6 9" xfId="1098"/>
    <cellStyle name="Comma 6 9 2" xfId="1099"/>
    <cellStyle name="Comma 6 9 3" xfId="1100"/>
    <cellStyle name="Comma 6 9 4" xfId="1101"/>
    <cellStyle name="Comma 7" xfId="1102"/>
    <cellStyle name="Comma 7 10" xfId="1103"/>
    <cellStyle name="Comma 7 10 2" xfId="1104"/>
    <cellStyle name="Comma 7 10 3" xfId="1105"/>
    <cellStyle name="Comma 7 10 4" xfId="1106"/>
    <cellStyle name="Comma 7 11" xfId="1107"/>
    <cellStyle name="Comma 7 11 2" xfId="1108"/>
    <cellStyle name="Comma 7 11 3" xfId="1109"/>
    <cellStyle name="Comma 7 11 4" xfId="1110"/>
    <cellStyle name="Comma 7 12" xfId="1111"/>
    <cellStyle name="Comma 7 12 2" xfId="1112"/>
    <cellStyle name="Comma 7 12 3" xfId="1113"/>
    <cellStyle name="Comma 7 12 4" xfId="1114"/>
    <cellStyle name="Comma 7 13" xfId="1115"/>
    <cellStyle name="Comma 7 13 2" xfId="1116"/>
    <cellStyle name="Comma 7 13 3" xfId="1117"/>
    <cellStyle name="Comma 7 13 4" xfId="1118"/>
    <cellStyle name="Comma 7 14" xfId="1119"/>
    <cellStyle name="Comma 7 14 2" xfId="1120"/>
    <cellStyle name="Comma 7 14 3" xfId="1121"/>
    <cellStyle name="Comma 7 14 4" xfId="1122"/>
    <cellStyle name="Comma 7 15" xfId="1123"/>
    <cellStyle name="Comma 7 15 2" xfId="1124"/>
    <cellStyle name="Comma 7 15 3" xfId="1125"/>
    <cellStyle name="Comma 7 15 4" xfId="1126"/>
    <cellStyle name="Comma 7 16" xfId="1127"/>
    <cellStyle name="Comma 7 16 2" xfId="1128"/>
    <cellStyle name="Comma 7 16 3" xfId="1129"/>
    <cellStyle name="Comma 7 16 4" xfId="1130"/>
    <cellStyle name="Comma 7 17" xfId="1131"/>
    <cellStyle name="Comma 7 17 2" xfId="1132"/>
    <cellStyle name="Comma 7 17 3" xfId="1133"/>
    <cellStyle name="Comma 7 17 4" xfId="1134"/>
    <cellStyle name="Comma 7 18" xfId="1135"/>
    <cellStyle name="Comma 7 18 2" xfId="1136"/>
    <cellStyle name="Comma 7 18 3" xfId="1137"/>
    <cellStyle name="Comma 7 18 4" xfId="1138"/>
    <cellStyle name="Comma 7 19" xfId="1139"/>
    <cellStyle name="Comma 7 19 2" xfId="1140"/>
    <cellStyle name="Comma 7 19 3" xfId="1141"/>
    <cellStyle name="Comma 7 19 4" xfId="1142"/>
    <cellStyle name="Comma 7 2" xfId="1143"/>
    <cellStyle name="Comma 7 2 2" xfId="1144"/>
    <cellStyle name="Comma 7 2 3" xfId="1145"/>
    <cellStyle name="Comma 7 2 4" xfId="1146"/>
    <cellStyle name="Comma 7 20" xfId="1147"/>
    <cellStyle name="Comma 7 20 2" xfId="1148"/>
    <cellStyle name="Comma 7 20 3" xfId="1149"/>
    <cellStyle name="Comma 7 20 4" xfId="1150"/>
    <cellStyle name="Comma 7 21" xfId="1151"/>
    <cellStyle name="Comma 7 21 2" xfId="1152"/>
    <cellStyle name="Comma 7 21 3" xfId="1153"/>
    <cellStyle name="Comma 7 21 4" xfId="1154"/>
    <cellStyle name="Comma 7 22" xfId="1155"/>
    <cellStyle name="Comma 7 23" xfId="1156"/>
    <cellStyle name="Comma 7 24" xfId="1157"/>
    <cellStyle name="Comma 7 3" xfId="1158"/>
    <cellStyle name="Comma 7 3 2" xfId="1159"/>
    <cellStyle name="Comma 7 3 3" xfId="1160"/>
    <cellStyle name="Comma 7 3 4" xfId="1161"/>
    <cellStyle name="Comma 7 4" xfId="1162"/>
    <cellStyle name="Comma 7 4 2" xfId="1163"/>
    <cellStyle name="Comma 7 4 3" xfId="1164"/>
    <cellStyle name="Comma 7 4 4" xfId="1165"/>
    <cellStyle name="Comma 7 5" xfId="1166"/>
    <cellStyle name="Comma 7 5 2" xfId="1167"/>
    <cellStyle name="Comma 7 5 3" xfId="1168"/>
    <cellStyle name="Comma 7 5 4" xfId="1169"/>
    <cellStyle name="Comma 7 6" xfId="1170"/>
    <cellStyle name="Comma 7 6 2" xfId="1171"/>
    <cellStyle name="Comma 7 6 3" xfId="1172"/>
    <cellStyle name="Comma 7 6 4" xfId="1173"/>
    <cellStyle name="Comma 7 7" xfId="1174"/>
    <cellStyle name="Comma 7 7 2" xfId="1175"/>
    <cellStyle name="Comma 7 7 3" xfId="1176"/>
    <cellStyle name="Comma 7 7 4" xfId="1177"/>
    <cellStyle name="Comma 7 8" xfId="1178"/>
    <cellStyle name="Comma 7 8 2" xfId="1179"/>
    <cellStyle name="Comma 7 8 3" xfId="1180"/>
    <cellStyle name="Comma 7 8 4" xfId="1181"/>
    <cellStyle name="Comma 7 9" xfId="1182"/>
    <cellStyle name="Comma 7 9 2" xfId="1183"/>
    <cellStyle name="Comma 7 9 3" xfId="1184"/>
    <cellStyle name="Comma 7 9 4" xfId="1185"/>
    <cellStyle name="Comma 8" xfId="1186"/>
    <cellStyle name="Comma 8 10" xfId="1187"/>
    <cellStyle name="Comma 8 10 2" xfId="1188"/>
    <cellStyle name="Comma 8 10 3" xfId="1189"/>
    <cellStyle name="Comma 8 10 4" xfId="1190"/>
    <cellStyle name="Comma 8 11" xfId="1191"/>
    <cellStyle name="Comma 8 11 2" xfId="1192"/>
    <cellStyle name="Comma 8 11 3" xfId="1193"/>
    <cellStyle name="Comma 8 11 4" xfId="1194"/>
    <cellStyle name="Comma 8 12" xfId="1195"/>
    <cellStyle name="Comma 8 12 2" xfId="1196"/>
    <cellStyle name="Comma 8 12 3" xfId="1197"/>
    <cellStyle name="Comma 8 12 4" xfId="1198"/>
    <cellStyle name="Comma 8 13" xfId="1199"/>
    <cellStyle name="Comma 8 13 2" xfId="1200"/>
    <cellStyle name="Comma 8 13 3" xfId="1201"/>
    <cellStyle name="Comma 8 13 4" xfId="1202"/>
    <cellStyle name="Comma 8 14" xfId="1203"/>
    <cellStyle name="Comma 8 14 2" xfId="1204"/>
    <cellStyle name="Comma 8 14 3" xfId="1205"/>
    <cellStyle name="Comma 8 14 4" xfId="1206"/>
    <cellStyle name="Comma 8 15" xfId="1207"/>
    <cellStyle name="Comma 8 15 2" xfId="1208"/>
    <cellStyle name="Comma 8 15 3" xfId="1209"/>
    <cellStyle name="Comma 8 15 4" xfId="1210"/>
    <cellStyle name="Comma 8 16" xfId="1211"/>
    <cellStyle name="Comma 8 16 2" xfId="1212"/>
    <cellStyle name="Comma 8 16 3" xfId="1213"/>
    <cellStyle name="Comma 8 16 4" xfId="1214"/>
    <cellStyle name="Comma 8 17" xfId="1215"/>
    <cellStyle name="Comma 8 17 2" xfId="1216"/>
    <cellStyle name="Comma 8 17 3" xfId="1217"/>
    <cellStyle name="Comma 8 17 4" xfId="1218"/>
    <cellStyle name="Comma 8 18" xfId="1219"/>
    <cellStyle name="Comma 8 18 2" xfId="1220"/>
    <cellStyle name="Comma 8 18 3" xfId="1221"/>
    <cellStyle name="Comma 8 18 4" xfId="1222"/>
    <cellStyle name="Comma 8 19" xfId="1223"/>
    <cellStyle name="Comma 8 19 2" xfId="1224"/>
    <cellStyle name="Comma 8 19 3" xfId="1225"/>
    <cellStyle name="Comma 8 19 4" xfId="1226"/>
    <cellStyle name="Comma 8 2" xfId="1227"/>
    <cellStyle name="Comma 8 2 2" xfId="1228"/>
    <cellStyle name="Comma 8 2 3" xfId="1229"/>
    <cellStyle name="Comma 8 2 4" xfId="1230"/>
    <cellStyle name="Comma 8 20" xfId="1231"/>
    <cellStyle name="Comma 8 20 2" xfId="1232"/>
    <cellStyle name="Comma 8 20 3" xfId="1233"/>
    <cellStyle name="Comma 8 20 4" xfId="1234"/>
    <cellStyle name="Comma 8 21" xfId="1235"/>
    <cellStyle name="Comma 8 21 2" xfId="1236"/>
    <cellStyle name="Comma 8 21 3" xfId="1237"/>
    <cellStyle name="Comma 8 21 4" xfId="1238"/>
    <cellStyle name="Comma 8 22" xfId="1239"/>
    <cellStyle name="Comma 8 23" xfId="1240"/>
    <cellStyle name="Comma 8 24" xfId="1241"/>
    <cellStyle name="Comma 8 3" xfId="1242"/>
    <cellStyle name="Comma 8 3 2" xfId="1243"/>
    <cellStyle name="Comma 8 3 3" xfId="1244"/>
    <cellStyle name="Comma 8 3 4" xfId="1245"/>
    <cellStyle name="Comma 8 4" xfId="1246"/>
    <cellStyle name="Comma 8 4 2" xfId="1247"/>
    <cellStyle name="Comma 8 4 3" xfId="1248"/>
    <cellStyle name="Comma 8 4 4" xfId="1249"/>
    <cellStyle name="Comma 8 5" xfId="1250"/>
    <cellStyle name="Comma 8 5 2" xfId="1251"/>
    <cellStyle name="Comma 8 5 3" xfId="1252"/>
    <cellStyle name="Comma 8 5 4" xfId="1253"/>
    <cellStyle name="Comma 8 6" xfId="1254"/>
    <cellStyle name="Comma 8 6 2" xfId="1255"/>
    <cellStyle name="Comma 8 6 3" xfId="1256"/>
    <cellStyle name="Comma 8 6 4" xfId="1257"/>
    <cellStyle name="Comma 8 7" xfId="1258"/>
    <cellStyle name="Comma 8 7 2" xfId="1259"/>
    <cellStyle name="Comma 8 7 3" xfId="1260"/>
    <cellStyle name="Comma 8 7 4" xfId="1261"/>
    <cellStyle name="Comma 8 8" xfId="1262"/>
    <cellStyle name="Comma 8 8 2" xfId="1263"/>
    <cellStyle name="Comma 8 8 3" xfId="1264"/>
    <cellStyle name="Comma 8 8 4" xfId="1265"/>
    <cellStyle name="Comma 8 9" xfId="1266"/>
    <cellStyle name="Comma 8 9 2" xfId="1267"/>
    <cellStyle name="Comma 8 9 3" xfId="1268"/>
    <cellStyle name="Comma 8 9 4" xfId="1269"/>
    <cellStyle name="Comma 9" xfId="1270"/>
    <cellStyle name="Comma 9 10" xfId="1271"/>
    <cellStyle name="Comma 9 10 2" xfId="1272"/>
    <cellStyle name="Comma 9 10 3" xfId="1273"/>
    <cellStyle name="Comma 9 10 4" xfId="1274"/>
    <cellStyle name="Comma 9 11" xfId="1275"/>
    <cellStyle name="Comma 9 11 2" xfId="1276"/>
    <cellStyle name="Comma 9 11 3" xfId="1277"/>
    <cellStyle name="Comma 9 11 4" xfId="1278"/>
    <cellStyle name="Comma 9 12" xfId="1279"/>
    <cellStyle name="Comma 9 12 2" xfId="1280"/>
    <cellStyle name="Comma 9 12 3" xfId="1281"/>
    <cellStyle name="Comma 9 12 4" xfId="1282"/>
    <cellStyle name="Comma 9 13" xfId="1283"/>
    <cellStyle name="Comma 9 13 2" xfId="1284"/>
    <cellStyle name="Comma 9 13 3" xfId="1285"/>
    <cellStyle name="Comma 9 13 4" xfId="1286"/>
    <cellStyle name="Comma 9 14" xfId="1287"/>
    <cellStyle name="Comma 9 14 2" xfId="1288"/>
    <cellStyle name="Comma 9 14 3" xfId="1289"/>
    <cellStyle name="Comma 9 14 4" xfId="1290"/>
    <cellStyle name="Comma 9 15" xfId="1291"/>
    <cellStyle name="Comma 9 15 2" xfId="1292"/>
    <cellStyle name="Comma 9 15 3" xfId="1293"/>
    <cellStyle name="Comma 9 15 4" xfId="1294"/>
    <cellStyle name="Comma 9 16" xfId="1295"/>
    <cellStyle name="Comma 9 16 2" xfId="1296"/>
    <cellStyle name="Comma 9 16 3" xfId="1297"/>
    <cellStyle name="Comma 9 16 4" xfId="1298"/>
    <cellStyle name="Comma 9 17" xfId="1299"/>
    <cellStyle name="Comma 9 17 2" xfId="1300"/>
    <cellStyle name="Comma 9 17 3" xfId="1301"/>
    <cellStyle name="Comma 9 17 4" xfId="1302"/>
    <cellStyle name="Comma 9 18" xfId="1303"/>
    <cellStyle name="Comma 9 18 2" xfId="1304"/>
    <cellStyle name="Comma 9 18 3" xfId="1305"/>
    <cellStyle name="Comma 9 18 4" xfId="1306"/>
    <cellStyle name="Comma 9 19" xfId="1307"/>
    <cellStyle name="Comma 9 19 2" xfId="1308"/>
    <cellStyle name="Comma 9 19 3" xfId="1309"/>
    <cellStyle name="Comma 9 19 4" xfId="1310"/>
    <cellStyle name="Comma 9 2" xfId="1311"/>
    <cellStyle name="Comma 9 2 2" xfId="1312"/>
    <cellStyle name="Comma 9 2 3" xfId="1313"/>
    <cellStyle name="Comma 9 2 4" xfId="1314"/>
    <cellStyle name="Comma 9 20" xfId="1315"/>
    <cellStyle name="Comma 9 20 2" xfId="1316"/>
    <cellStyle name="Comma 9 20 3" xfId="1317"/>
    <cellStyle name="Comma 9 20 4" xfId="1318"/>
    <cellStyle name="Comma 9 21" xfId="1319"/>
    <cellStyle name="Comma 9 21 2" xfId="1320"/>
    <cellStyle name="Comma 9 21 3" xfId="1321"/>
    <cellStyle name="Comma 9 22" xfId="1322"/>
    <cellStyle name="Comma 9 23" xfId="1323"/>
    <cellStyle name="Comma 9 24" xfId="1324"/>
    <cellStyle name="Comma 9 3" xfId="1325"/>
    <cellStyle name="Comma 9 3 2" xfId="1326"/>
    <cellStyle name="Comma 9 3 3" xfId="1327"/>
    <cellStyle name="Comma 9 3 4" xfId="1328"/>
    <cellStyle name="Comma 9 4" xfId="1329"/>
    <cellStyle name="Comma 9 4 2" xfId="1330"/>
    <cellStyle name="Comma 9 4 3" xfId="1331"/>
    <cellStyle name="Comma 9 4 4" xfId="1332"/>
    <cellStyle name="Comma 9 5" xfId="1333"/>
    <cellStyle name="Comma 9 5 2" xfId="1334"/>
    <cellStyle name="Comma 9 5 3" xfId="1335"/>
    <cellStyle name="Comma 9 5 4" xfId="1336"/>
    <cellStyle name="Comma 9 6" xfId="1337"/>
    <cellStyle name="Comma 9 6 2" xfId="1338"/>
    <cellStyle name="Comma 9 6 3" xfId="1339"/>
    <cellStyle name="Comma 9 6 4" xfId="1340"/>
    <cellStyle name="Comma 9 7" xfId="1341"/>
    <cellStyle name="Comma 9 7 2" xfId="1342"/>
    <cellStyle name="Comma 9 7 3" xfId="1343"/>
    <cellStyle name="Comma 9 7 4" xfId="1344"/>
    <cellStyle name="Comma 9 8" xfId="1345"/>
    <cellStyle name="Comma 9 8 2" xfId="1346"/>
    <cellStyle name="Comma 9 8 3" xfId="1347"/>
    <cellStyle name="Comma 9 8 4" xfId="1348"/>
    <cellStyle name="Comma 9 9" xfId="1349"/>
    <cellStyle name="Comma 9 9 2" xfId="1350"/>
    <cellStyle name="Comma 9 9 3" xfId="1351"/>
    <cellStyle name="Comma 9 9 4" xfId="1352"/>
    <cellStyle name="Currency [0] 2" xfId="2641"/>
    <cellStyle name="Currency 10" xfId="1353"/>
    <cellStyle name="Currency 10 2" xfId="1354"/>
    <cellStyle name="Currency 10 3" xfId="1355"/>
    <cellStyle name="Currency 10 4" xfId="1356"/>
    <cellStyle name="Currency 11" xfId="1357"/>
    <cellStyle name="Currency 11 2" xfId="1358"/>
    <cellStyle name="Currency 11 3" xfId="1359"/>
    <cellStyle name="Currency 11 4" xfId="1360"/>
    <cellStyle name="Currency 12" xfId="1361"/>
    <cellStyle name="Currency 12 2" xfId="1362"/>
    <cellStyle name="Currency 12 3" xfId="1363"/>
    <cellStyle name="Currency 12 4" xfId="1364"/>
    <cellStyle name="Currency 13" xfId="1365"/>
    <cellStyle name="Currency 13 2" xfId="1366"/>
    <cellStyle name="Currency 13 3" xfId="1367"/>
    <cellStyle name="Currency 13 4" xfId="1368"/>
    <cellStyle name="Currency 14" xfId="1369"/>
    <cellStyle name="Currency 14 2" xfId="1370"/>
    <cellStyle name="Currency 14 3" xfId="1371"/>
    <cellStyle name="Currency 14 4" xfId="1372"/>
    <cellStyle name="Currency 15" xfId="1373"/>
    <cellStyle name="Currency 15 2" xfId="1374"/>
    <cellStyle name="Currency 15 3" xfId="1375"/>
    <cellStyle name="Currency 15 4" xfId="1376"/>
    <cellStyle name="Currency 16" xfId="1377"/>
    <cellStyle name="Currency 16 2" xfId="1378"/>
    <cellStyle name="Currency 16 3" xfId="1379"/>
    <cellStyle name="Currency 16 4" xfId="1380"/>
    <cellStyle name="Currency 17" xfId="1381"/>
    <cellStyle name="Currency 17 2" xfId="1382"/>
    <cellStyle name="Currency 17 3" xfId="1383"/>
    <cellStyle name="Currency 17 4" xfId="1384"/>
    <cellStyle name="Currency 18" xfId="1385"/>
    <cellStyle name="Currency 18 2" xfId="1386"/>
    <cellStyle name="Currency 18 3" xfId="1387"/>
    <cellStyle name="Currency 18 4" xfId="1388"/>
    <cellStyle name="Currency 19" xfId="1389"/>
    <cellStyle name="Currency 19 2" xfId="1390"/>
    <cellStyle name="Currency 19 3" xfId="1391"/>
    <cellStyle name="Currency 19 4" xfId="1392"/>
    <cellStyle name="Currency 2" xfId="1393"/>
    <cellStyle name="Currency 2 2" xfId="2633"/>
    <cellStyle name="Currency 20" xfId="1394"/>
    <cellStyle name="Currency 20 2" xfId="1395"/>
    <cellStyle name="Currency 20 3" xfId="1396"/>
    <cellStyle name="Currency 20 4" xfId="1397"/>
    <cellStyle name="Currency 21" xfId="1398"/>
    <cellStyle name="Currency 21 2" xfId="1399"/>
    <cellStyle name="Currency 21 3" xfId="1400"/>
    <cellStyle name="Currency 21 4" xfId="1401"/>
    <cellStyle name="Currency 22" xfId="1402"/>
    <cellStyle name="Currency 22 2" xfId="1403"/>
    <cellStyle name="Currency 22 3" xfId="1404"/>
    <cellStyle name="Currency 22 4" xfId="1405"/>
    <cellStyle name="Currency 23" xfId="1406"/>
    <cellStyle name="Currency 23 2" xfId="1407"/>
    <cellStyle name="Currency 23 3" xfId="1408"/>
    <cellStyle name="Currency 23 4" xfId="1409"/>
    <cellStyle name="Currency 24" xfId="1410"/>
    <cellStyle name="Currency 24 2" xfId="1411"/>
    <cellStyle name="Currency 24 3" xfId="1412"/>
    <cellStyle name="Currency 24 4" xfId="1413"/>
    <cellStyle name="Currency 25" xfId="1414"/>
    <cellStyle name="Currency 25 2" xfId="1415"/>
    <cellStyle name="Currency 25 3" xfId="1416"/>
    <cellStyle name="Currency 25 4" xfId="1417"/>
    <cellStyle name="Currency 26" xfId="1418"/>
    <cellStyle name="Currency 26 2" xfId="1419"/>
    <cellStyle name="Currency 26 3" xfId="1420"/>
    <cellStyle name="Currency 26 4" xfId="1421"/>
    <cellStyle name="Currency 27" xfId="1422"/>
    <cellStyle name="Currency 27 2" xfId="1423"/>
    <cellStyle name="Currency 27 3" xfId="1424"/>
    <cellStyle name="Currency 27 4" xfId="1425"/>
    <cellStyle name="Currency 28" xfId="1426"/>
    <cellStyle name="Currency 29" xfId="1427"/>
    <cellStyle name="Currency 3" xfId="1428"/>
    <cellStyle name="Currency 3 10" xfId="1429"/>
    <cellStyle name="Currency 3 10 2" xfId="1430"/>
    <cellStyle name="Currency 3 10 3" xfId="1431"/>
    <cellStyle name="Currency 3 10 4" xfId="1432"/>
    <cellStyle name="Currency 3 11" xfId="1433"/>
    <cellStyle name="Currency 3 11 2" xfId="1434"/>
    <cellStyle name="Currency 3 11 3" xfId="1435"/>
    <cellStyle name="Currency 3 11 4" xfId="1436"/>
    <cellStyle name="Currency 3 12" xfId="1437"/>
    <cellStyle name="Currency 3 12 2" xfId="1438"/>
    <cellStyle name="Currency 3 12 3" xfId="1439"/>
    <cellStyle name="Currency 3 12 4" xfId="1440"/>
    <cellStyle name="Currency 3 13" xfId="1441"/>
    <cellStyle name="Currency 3 13 2" xfId="1442"/>
    <cellStyle name="Currency 3 13 3" xfId="1443"/>
    <cellStyle name="Currency 3 13 4" xfId="1444"/>
    <cellStyle name="Currency 3 14" xfId="1445"/>
    <cellStyle name="Currency 3 14 2" xfId="1446"/>
    <cellStyle name="Currency 3 14 3" xfId="1447"/>
    <cellStyle name="Currency 3 14 4" xfId="1448"/>
    <cellStyle name="Currency 3 15" xfId="1449"/>
    <cellStyle name="Currency 3 15 2" xfId="1450"/>
    <cellStyle name="Currency 3 15 3" xfId="1451"/>
    <cellStyle name="Currency 3 15 4" xfId="1452"/>
    <cellStyle name="Currency 3 16" xfId="1453"/>
    <cellStyle name="Currency 3 16 2" xfId="1454"/>
    <cellStyle name="Currency 3 16 3" xfId="1455"/>
    <cellStyle name="Currency 3 16 4" xfId="1456"/>
    <cellStyle name="Currency 3 17" xfId="1457"/>
    <cellStyle name="Currency 3 17 2" xfId="1458"/>
    <cellStyle name="Currency 3 17 3" xfId="1459"/>
    <cellStyle name="Currency 3 17 4" xfId="1460"/>
    <cellStyle name="Currency 3 18" xfId="1461"/>
    <cellStyle name="Currency 3 18 2" xfId="1462"/>
    <cellStyle name="Currency 3 18 3" xfId="1463"/>
    <cellStyle name="Currency 3 18 4" xfId="1464"/>
    <cellStyle name="Currency 3 19" xfId="1465"/>
    <cellStyle name="Currency 3 19 2" xfId="1466"/>
    <cellStyle name="Currency 3 19 3" xfId="1467"/>
    <cellStyle name="Currency 3 19 4" xfId="1468"/>
    <cellStyle name="Currency 3 2" xfId="1469"/>
    <cellStyle name="Currency 3 2 2" xfId="1470"/>
    <cellStyle name="Currency 3 2 3" xfId="1471"/>
    <cellStyle name="Currency 3 2 4" xfId="1472"/>
    <cellStyle name="Currency 3 20" xfId="1473"/>
    <cellStyle name="Currency 3 20 2" xfId="1474"/>
    <cellStyle name="Currency 3 20 3" xfId="1475"/>
    <cellStyle name="Currency 3 20 4" xfId="1476"/>
    <cellStyle name="Currency 3 21" xfId="1477"/>
    <cellStyle name="Currency 3 21 2" xfId="1478"/>
    <cellStyle name="Currency 3 21 3" xfId="1479"/>
    <cellStyle name="Currency 3 21 4" xfId="1480"/>
    <cellStyle name="Currency 3 22" xfId="1481"/>
    <cellStyle name="Currency 3 23" xfId="1482"/>
    <cellStyle name="Currency 3 24" xfId="1483"/>
    <cellStyle name="Currency 3 3" xfId="1484"/>
    <cellStyle name="Currency 3 3 2" xfId="1485"/>
    <cellStyle name="Currency 3 3 3" xfId="1486"/>
    <cellStyle name="Currency 3 3 4" xfId="1487"/>
    <cellStyle name="Currency 3 4" xfId="1488"/>
    <cellStyle name="Currency 3 4 2" xfId="1489"/>
    <cellStyle name="Currency 3 4 3" xfId="1490"/>
    <cellStyle name="Currency 3 4 4" xfId="1491"/>
    <cellStyle name="Currency 3 5" xfId="1492"/>
    <cellStyle name="Currency 3 5 2" xfId="1493"/>
    <cellStyle name="Currency 3 5 3" xfId="1494"/>
    <cellStyle name="Currency 3 5 4" xfId="1495"/>
    <cellStyle name="Currency 3 6" xfId="1496"/>
    <cellStyle name="Currency 3 6 2" xfId="1497"/>
    <cellStyle name="Currency 3 6 3" xfId="1498"/>
    <cellStyle name="Currency 3 6 4" xfId="1499"/>
    <cellStyle name="Currency 3 7" xfId="1500"/>
    <cellStyle name="Currency 3 7 2" xfId="1501"/>
    <cellStyle name="Currency 3 7 3" xfId="1502"/>
    <cellStyle name="Currency 3 7 4" xfId="1503"/>
    <cellStyle name="Currency 3 8" xfId="1504"/>
    <cellStyle name="Currency 3 8 2" xfId="1505"/>
    <cellStyle name="Currency 3 8 3" xfId="1506"/>
    <cellStyle name="Currency 3 8 4" xfId="1507"/>
    <cellStyle name="Currency 3 9" xfId="1508"/>
    <cellStyle name="Currency 3 9 2" xfId="1509"/>
    <cellStyle name="Currency 3 9 3" xfId="1510"/>
    <cellStyle name="Currency 3 9 4" xfId="1511"/>
    <cellStyle name="Currency 30" xfId="1512"/>
    <cellStyle name="Currency 31" xfId="2625"/>
    <cellStyle name="Currency 32" xfId="2618"/>
    <cellStyle name="Currency 33" xfId="2643"/>
    <cellStyle name="Currency 34" xfId="2635"/>
    <cellStyle name="Currency 35" xfId="2651"/>
    <cellStyle name="Currency 36" xfId="2655"/>
    <cellStyle name="Currency 37" xfId="12"/>
    <cellStyle name="Currency 4" xfId="1513"/>
    <cellStyle name="Currency 4 10" xfId="1514"/>
    <cellStyle name="Currency 4 10 2" xfId="1515"/>
    <cellStyle name="Currency 4 10 3" xfId="1516"/>
    <cellStyle name="Currency 4 10 4" xfId="1517"/>
    <cellStyle name="Currency 4 11" xfId="1518"/>
    <cellStyle name="Currency 4 11 2" xfId="1519"/>
    <cellStyle name="Currency 4 11 3" xfId="1520"/>
    <cellStyle name="Currency 4 11 4" xfId="1521"/>
    <cellStyle name="Currency 4 12" xfId="1522"/>
    <cellStyle name="Currency 4 12 2" xfId="1523"/>
    <cellStyle name="Currency 4 12 3" xfId="1524"/>
    <cellStyle name="Currency 4 12 4" xfId="1525"/>
    <cellStyle name="Currency 4 13" xfId="1526"/>
    <cellStyle name="Currency 4 13 2" xfId="1527"/>
    <cellStyle name="Currency 4 13 3" xfId="1528"/>
    <cellStyle name="Currency 4 13 4" xfId="1529"/>
    <cellStyle name="Currency 4 14" xfId="1530"/>
    <cellStyle name="Currency 4 14 2" xfId="1531"/>
    <cellStyle name="Currency 4 14 3" xfId="1532"/>
    <cellStyle name="Currency 4 14 4" xfId="1533"/>
    <cellStyle name="Currency 4 15" xfId="1534"/>
    <cellStyle name="Currency 4 15 2" xfId="1535"/>
    <cellStyle name="Currency 4 15 3" xfId="1536"/>
    <cellStyle name="Currency 4 15 4" xfId="1537"/>
    <cellStyle name="Currency 4 16" xfId="1538"/>
    <cellStyle name="Currency 4 16 2" xfId="1539"/>
    <cellStyle name="Currency 4 16 3" xfId="1540"/>
    <cellStyle name="Currency 4 16 4" xfId="1541"/>
    <cellStyle name="Currency 4 17" xfId="1542"/>
    <cellStyle name="Currency 4 17 2" xfId="1543"/>
    <cellStyle name="Currency 4 17 3" xfId="1544"/>
    <cellStyle name="Currency 4 17 4" xfId="1545"/>
    <cellStyle name="Currency 4 18" xfId="1546"/>
    <cellStyle name="Currency 4 18 2" xfId="1547"/>
    <cellStyle name="Currency 4 18 3" xfId="1548"/>
    <cellStyle name="Currency 4 18 4" xfId="1549"/>
    <cellStyle name="Currency 4 19" xfId="1550"/>
    <cellStyle name="Currency 4 19 2" xfId="1551"/>
    <cellStyle name="Currency 4 19 3" xfId="1552"/>
    <cellStyle name="Currency 4 19 4" xfId="1553"/>
    <cellStyle name="Currency 4 2" xfId="1554"/>
    <cellStyle name="Currency 4 2 2" xfId="1555"/>
    <cellStyle name="Currency 4 2 3" xfId="1556"/>
    <cellStyle name="Currency 4 2 4" xfId="1557"/>
    <cellStyle name="Currency 4 20" xfId="1558"/>
    <cellStyle name="Currency 4 20 2" xfId="1559"/>
    <cellStyle name="Currency 4 20 3" xfId="1560"/>
    <cellStyle name="Currency 4 20 4" xfId="1561"/>
    <cellStyle name="Currency 4 21" xfId="1562"/>
    <cellStyle name="Currency 4 21 2" xfId="1563"/>
    <cellStyle name="Currency 4 21 3" xfId="1564"/>
    <cellStyle name="Currency 4 21 4" xfId="1565"/>
    <cellStyle name="Currency 4 22" xfId="1566"/>
    <cellStyle name="Currency 4 23" xfId="1567"/>
    <cellStyle name="Currency 4 24" xfId="1568"/>
    <cellStyle name="Currency 4 3" xfId="1569"/>
    <cellStyle name="Currency 4 3 2" xfId="1570"/>
    <cellStyle name="Currency 4 3 3" xfId="1571"/>
    <cellStyle name="Currency 4 3 4" xfId="1572"/>
    <cellStyle name="Currency 4 4" xfId="1573"/>
    <cellStyle name="Currency 4 4 2" xfId="1574"/>
    <cellStyle name="Currency 4 4 3" xfId="1575"/>
    <cellStyle name="Currency 4 4 4" xfId="1576"/>
    <cellStyle name="Currency 4 5" xfId="1577"/>
    <cellStyle name="Currency 4 5 2" xfId="1578"/>
    <cellStyle name="Currency 4 5 3" xfId="1579"/>
    <cellStyle name="Currency 4 5 4" xfId="1580"/>
    <cellStyle name="Currency 4 6" xfId="1581"/>
    <cellStyle name="Currency 4 6 2" xfId="1582"/>
    <cellStyle name="Currency 4 6 3" xfId="1583"/>
    <cellStyle name="Currency 4 6 4" xfId="1584"/>
    <cellStyle name="Currency 4 7" xfId="1585"/>
    <cellStyle name="Currency 4 7 2" xfId="1586"/>
    <cellStyle name="Currency 4 7 3" xfId="1587"/>
    <cellStyle name="Currency 4 7 4" xfId="1588"/>
    <cellStyle name="Currency 4 8" xfId="1589"/>
    <cellStyle name="Currency 4 8 2" xfId="1590"/>
    <cellStyle name="Currency 4 8 3" xfId="1591"/>
    <cellStyle name="Currency 4 8 4" xfId="1592"/>
    <cellStyle name="Currency 4 9" xfId="1593"/>
    <cellStyle name="Currency 4 9 2" xfId="1594"/>
    <cellStyle name="Currency 4 9 3" xfId="1595"/>
    <cellStyle name="Currency 4 9 4" xfId="1596"/>
    <cellStyle name="Currency 5" xfId="1597"/>
    <cellStyle name="Currency 5 10" xfId="1598"/>
    <cellStyle name="Currency 5 10 2" xfId="1599"/>
    <cellStyle name="Currency 5 10 3" xfId="1600"/>
    <cellStyle name="Currency 5 10 4" xfId="1601"/>
    <cellStyle name="Currency 5 11" xfId="1602"/>
    <cellStyle name="Currency 5 11 2" xfId="1603"/>
    <cellStyle name="Currency 5 11 3" xfId="1604"/>
    <cellStyle name="Currency 5 11 4" xfId="1605"/>
    <cellStyle name="Currency 5 12" xfId="1606"/>
    <cellStyle name="Currency 5 12 2" xfId="1607"/>
    <cellStyle name="Currency 5 12 3" xfId="1608"/>
    <cellStyle name="Currency 5 12 4" xfId="1609"/>
    <cellStyle name="Currency 5 13" xfId="1610"/>
    <cellStyle name="Currency 5 13 2" xfId="1611"/>
    <cellStyle name="Currency 5 13 3" xfId="1612"/>
    <cellStyle name="Currency 5 13 4" xfId="1613"/>
    <cellStyle name="Currency 5 14" xfId="1614"/>
    <cellStyle name="Currency 5 14 2" xfId="1615"/>
    <cellStyle name="Currency 5 14 3" xfId="1616"/>
    <cellStyle name="Currency 5 14 4" xfId="1617"/>
    <cellStyle name="Currency 5 15" xfId="1618"/>
    <cellStyle name="Currency 5 15 2" xfId="1619"/>
    <cellStyle name="Currency 5 15 3" xfId="1620"/>
    <cellStyle name="Currency 5 15 4" xfId="1621"/>
    <cellStyle name="Currency 5 16" xfId="1622"/>
    <cellStyle name="Currency 5 16 2" xfId="1623"/>
    <cellStyle name="Currency 5 16 3" xfId="1624"/>
    <cellStyle name="Currency 5 16 4" xfId="1625"/>
    <cellStyle name="Currency 5 17" xfId="1626"/>
    <cellStyle name="Currency 5 17 2" xfId="1627"/>
    <cellStyle name="Currency 5 17 3" xfId="1628"/>
    <cellStyle name="Currency 5 17 4" xfId="1629"/>
    <cellStyle name="Currency 5 18" xfId="1630"/>
    <cellStyle name="Currency 5 18 2" xfId="1631"/>
    <cellStyle name="Currency 5 18 3" xfId="1632"/>
    <cellStyle name="Currency 5 18 4" xfId="1633"/>
    <cellStyle name="Currency 5 19" xfId="1634"/>
    <cellStyle name="Currency 5 19 2" xfId="1635"/>
    <cellStyle name="Currency 5 19 3" xfId="1636"/>
    <cellStyle name="Currency 5 19 4" xfId="1637"/>
    <cellStyle name="Currency 5 2" xfId="1638"/>
    <cellStyle name="Currency 5 2 2" xfId="1639"/>
    <cellStyle name="Currency 5 2 3" xfId="1640"/>
    <cellStyle name="Currency 5 2 4" xfId="1641"/>
    <cellStyle name="Currency 5 20" xfId="1642"/>
    <cellStyle name="Currency 5 20 2" xfId="1643"/>
    <cellStyle name="Currency 5 20 3" xfId="1644"/>
    <cellStyle name="Currency 5 20 4" xfId="1645"/>
    <cellStyle name="Currency 5 21" xfId="1646"/>
    <cellStyle name="Currency 5 21 2" xfId="1647"/>
    <cellStyle name="Currency 5 21 3" xfId="1648"/>
    <cellStyle name="Currency 5 21 4" xfId="1649"/>
    <cellStyle name="Currency 5 22" xfId="1650"/>
    <cellStyle name="Currency 5 23" xfId="1651"/>
    <cellStyle name="Currency 5 24" xfId="1652"/>
    <cellStyle name="Currency 5 3" xfId="1653"/>
    <cellStyle name="Currency 5 3 2" xfId="1654"/>
    <cellStyle name="Currency 5 3 3" xfId="1655"/>
    <cellStyle name="Currency 5 3 4" xfId="1656"/>
    <cellStyle name="Currency 5 4" xfId="1657"/>
    <cellStyle name="Currency 5 4 2" xfId="1658"/>
    <cellStyle name="Currency 5 4 3" xfId="1659"/>
    <cellStyle name="Currency 5 4 4" xfId="1660"/>
    <cellStyle name="Currency 5 5" xfId="1661"/>
    <cellStyle name="Currency 5 5 2" xfId="1662"/>
    <cellStyle name="Currency 5 5 3" xfId="1663"/>
    <cellStyle name="Currency 5 5 4" xfId="1664"/>
    <cellStyle name="Currency 5 6" xfId="1665"/>
    <cellStyle name="Currency 5 6 2" xfId="1666"/>
    <cellStyle name="Currency 5 6 3" xfId="1667"/>
    <cellStyle name="Currency 5 6 4" xfId="1668"/>
    <cellStyle name="Currency 5 7" xfId="1669"/>
    <cellStyle name="Currency 5 7 2" xfId="1670"/>
    <cellStyle name="Currency 5 7 3" xfId="1671"/>
    <cellStyle name="Currency 5 7 4" xfId="1672"/>
    <cellStyle name="Currency 5 8" xfId="1673"/>
    <cellStyle name="Currency 5 8 2" xfId="1674"/>
    <cellStyle name="Currency 5 8 3" xfId="1675"/>
    <cellStyle name="Currency 5 8 4" xfId="1676"/>
    <cellStyle name="Currency 5 9" xfId="1677"/>
    <cellStyle name="Currency 5 9 2" xfId="1678"/>
    <cellStyle name="Currency 5 9 3" xfId="1679"/>
    <cellStyle name="Currency 5 9 4" xfId="1680"/>
    <cellStyle name="Currency 6" xfId="1681"/>
    <cellStyle name="Currency 6 10" xfId="1682"/>
    <cellStyle name="Currency 6 10 2" xfId="1683"/>
    <cellStyle name="Currency 6 10 3" xfId="1684"/>
    <cellStyle name="Currency 6 10 4" xfId="1685"/>
    <cellStyle name="Currency 6 11" xfId="1686"/>
    <cellStyle name="Currency 6 11 2" xfId="1687"/>
    <cellStyle name="Currency 6 11 3" xfId="1688"/>
    <cellStyle name="Currency 6 11 4" xfId="1689"/>
    <cellStyle name="Currency 6 12" xfId="1690"/>
    <cellStyle name="Currency 6 12 2" xfId="1691"/>
    <cellStyle name="Currency 6 12 3" xfId="1692"/>
    <cellStyle name="Currency 6 12 4" xfId="1693"/>
    <cellStyle name="Currency 6 13" xfId="1694"/>
    <cellStyle name="Currency 6 13 2" xfId="1695"/>
    <cellStyle name="Currency 6 13 3" xfId="1696"/>
    <cellStyle name="Currency 6 13 4" xfId="1697"/>
    <cellStyle name="Currency 6 14" xfId="1698"/>
    <cellStyle name="Currency 6 14 2" xfId="1699"/>
    <cellStyle name="Currency 6 14 3" xfId="1700"/>
    <cellStyle name="Currency 6 14 4" xfId="1701"/>
    <cellStyle name="Currency 6 15" xfId="1702"/>
    <cellStyle name="Currency 6 15 2" xfId="1703"/>
    <cellStyle name="Currency 6 15 3" xfId="1704"/>
    <cellStyle name="Currency 6 15 4" xfId="1705"/>
    <cellStyle name="Currency 6 16" xfId="1706"/>
    <cellStyle name="Currency 6 16 2" xfId="1707"/>
    <cellStyle name="Currency 6 16 3" xfId="1708"/>
    <cellStyle name="Currency 6 16 4" xfId="1709"/>
    <cellStyle name="Currency 6 17" xfId="1710"/>
    <cellStyle name="Currency 6 17 2" xfId="1711"/>
    <cellStyle name="Currency 6 17 3" xfId="1712"/>
    <cellStyle name="Currency 6 17 4" xfId="1713"/>
    <cellStyle name="Currency 6 18" xfId="1714"/>
    <cellStyle name="Currency 6 18 2" xfId="1715"/>
    <cellStyle name="Currency 6 18 3" xfId="1716"/>
    <cellStyle name="Currency 6 18 4" xfId="1717"/>
    <cellStyle name="Currency 6 19" xfId="1718"/>
    <cellStyle name="Currency 6 19 2" xfId="1719"/>
    <cellStyle name="Currency 6 19 3" xfId="1720"/>
    <cellStyle name="Currency 6 19 4" xfId="1721"/>
    <cellStyle name="Currency 6 2" xfId="1722"/>
    <cellStyle name="Currency 6 2 2" xfId="1723"/>
    <cellStyle name="Currency 6 2 3" xfId="1724"/>
    <cellStyle name="Currency 6 2 4" xfId="1725"/>
    <cellStyle name="Currency 6 20" xfId="1726"/>
    <cellStyle name="Currency 6 20 2" xfId="1727"/>
    <cellStyle name="Currency 6 20 3" xfId="1728"/>
    <cellStyle name="Currency 6 20 4" xfId="1729"/>
    <cellStyle name="Currency 6 21" xfId="1730"/>
    <cellStyle name="Currency 6 21 2" xfId="1731"/>
    <cellStyle name="Currency 6 21 3" xfId="1732"/>
    <cellStyle name="Currency 6 21 4" xfId="1733"/>
    <cellStyle name="Currency 6 22" xfId="1734"/>
    <cellStyle name="Currency 6 23" xfId="1735"/>
    <cellStyle name="Currency 6 24" xfId="1736"/>
    <cellStyle name="Currency 6 3" xfId="1737"/>
    <cellStyle name="Currency 6 3 2" xfId="1738"/>
    <cellStyle name="Currency 6 3 3" xfId="1739"/>
    <cellStyle name="Currency 6 3 4" xfId="1740"/>
    <cellStyle name="Currency 6 4" xfId="1741"/>
    <cellStyle name="Currency 6 4 2" xfId="1742"/>
    <cellStyle name="Currency 6 4 3" xfId="1743"/>
    <cellStyle name="Currency 6 4 4" xfId="1744"/>
    <cellStyle name="Currency 6 5" xfId="1745"/>
    <cellStyle name="Currency 6 5 2" xfId="1746"/>
    <cellStyle name="Currency 6 5 3" xfId="1747"/>
    <cellStyle name="Currency 6 5 4" xfId="1748"/>
    <cellStyle name="Currency 6 6" xfId="1749"/>
    <cellStyle name="Currency 6 6 2" xfId="1750"/>
    <cellStyle name="Currency 6 6 3" xfId="1751"/>
    <cellStyle name="Currency 6 6 4" xfId="1752"/>
    <cellStyle name="Currency 6 7" xfId="1753"/>
    <cellStyle name="Currency 6 7 2" xfId="1754"/>
    <cellStyle name="Currency 6 7 3" xfId="1755"/>
    <cellStyle name="Currency 6 7 4" xfId="1756"/>
    <cellStyle name="Currency 6 8" xfId="1757"/>
    <cellStyle name="Currency 6 8 2" xfId="1758"/>
    <cellStyle name="Currency 6 8 3" xfId="1759"/>
    <cellStyle name="Currency 6 8 4" xfId="1760"/>
    <cellStyle name="Currency 6 9" xfId="1761"/>
    <cellStyle name="Currency 6 9 2" xfId="1762"/>
    <cellStyle name="Currency 6 9 3" xfId="1763"/>
    <cellStyle name="Currency 6 9 4" xfId="1764"/>
    <cellStyle name="Currency 7" xfId="1765"/>
    <cellStyle name="Currency 7 10" xfId="1766"/>
    <cellStyle name="Currency 7 10 2" xfId="1767"/>
    <cellStyle name="Currency 7 10 3" xfId="1768"/>
    <cellStyle name="Currency 7 10 4" xfId="1769"/>
    <cellStyle name="Currency 7 11" xfId="1770"/>
    <cellStyle name="Currency 7 11 2" xfId="1771"/>
    <cellStyle name="Currency 7 11 3" xfId="1772"/>
    <cellStyle name="Currency 7 11 4" xfId="1773"/>
    <cellStyle name="Currency 7 12" xfId="1774"/>
    <cellStyle name="Currency 7 12 2" xfId="1775"/>
    <cellStyle name="Currency 7 12 3" xfId="1776"/>
    <cellStyle name="Currency 7 12 4" xfId="1777"/>
    <cellStyle name="Currency 7 13" xfId="1778"/>
    <cellStyle name="Currency 7 13 2" xfId="1779"/>
    <cellStyle name="Currency 7 13 3" xfId="1780"/>
    <cellStyle name="Currency 7 13 4" xfId="1781"/>
    <cellStyle name="Currency 7 14" xfId="1782"/>
    <cellStyle name="Currency 7 14 2" xfId="1783"/>
    <cellStyle name="Currency 7 14 3" xfId="1784"/>
    <cellStyle name="Currency 7 14 4" xfId="1785"/>
    <cellStyle name="Currency 7 15" xfId="1786"/>
    <cellStyle name="Currency 7 15 2" xfId="1787"/>
    <cellStyle name="Currency 7 15 3" xfId="1788"/>
    <cellStyle name="Currency 7 15 4" xfId="1789"/>
    <cellStyle name="Currency 7 16" xfId="1790"/>
    <cellStyle name="Currency 7 16 2" xfId="1791"/>
    <cellStyle name="Currency 7 16 3" xfId="1792"/>
    <cellStyle name="Currency 7 16 4" xfId="1793"/>
    <cellStyle name="Currency 7 17" xfId="1794"/>
    <cellStyle name="Currency 7 17 2" xfId="1795"/>
    <cellStyle name="Currency 7 17 3" xfId="1796"/>
    <cellStyle name="Currency 7 17 4" xfId="1797"/>
    <cellStyle name="Currency 7 18" xfId="1798"/>
    <cellStyle name="Currency 7 18 2" xfId="1799"/>
    <cellStyle name="Currency 7 18 3" xfId="1800"/>
    <cellStyle name="Currency 7 18 4" xfId="1801"/>
    <cellStyle name="Currency 7 19" xfId="1802"/>
    <cellStyle name="Currency 7 19 2" xfId="1803"/>
    <cellStyle name="Currency 7 19 3" xfId="1804"/>
    <cellStyle name="Currency 7 19 4" xfId="1805"/>
    <cellStyle name="Currency 7 2" xfId="1806"/>
    <cellStyle name="Currency 7 2 2" xfId="1807"/>
    <cellStyle name="Currency 7 2 3" xfId="1808"/>
    <cellStyle name="Currency 7 2 4" xfId="1809"/>
    <cellStyle name="Currency 7 20" xfId="1810"/>
    <cellStyle name="Currency 7 20 2" xfId="1811"/>
    <cellStyle name="Currency 7 20 3" xfId="1812"/>
    <cellStyle name="Currency 7 20 4" xfId="1813"/>
    <cellStyle name="Currency 7 21" xfId="1814"/>
    <cellStyle name="Currency 7 21 2" xfId="1815"/>
    <cellStyle name="Currency 7 21 3" xfId="1816"/>
    <cellStyle name="Currency 7 21 4" xfId="1817"/>
    <cellStyle name="Currency 7 22" xfId="1818"/>
    <cellStyle name="Currency 7 23" xfId="1819"/>
    <cellStyle name="Currency 7 24" xfId="1820"/>
    <cellStyle name="Currency 7 3" xfId="1821"/>
    <cellStyle name="Currency 7 3 2" xfId="1822"/>
    <cellStyle name="Currency 7 3 3" xfId="1823"/>
    <cellStyle name="Currency 7 3 4" xfId="1824"/>
    <cellStyle name="Currency 7 4" xfId="1825"/>
    <cellStyle name="Currency 7 4 2" xfId="1826"/>
    <cellStyle name="Currency 7 4 3" xfId="1827"/>
    <cellStyle name="Currency 7 4 4" xfId="1828"/>
    <cellStyle name="Currency 7 5" xfId="1829"/>
    <cellStyle name="Currency 7 5 2" xfId="1830"/>
    <cellStyle name="Currency 7 5 3" xfId="1831"/>
    <cellStyle name="Currency 7 5 4" xfId="1832"/>
    <cellStyle name="Currency 7 6" xfId="1833"/>
    <cellStyle name="Currency 7 6 2" xfId="1834"/>
    <cellStyle name="Currency 7 6 3" xfId="1835"/>
    <cellStyle name="Currency 7 6 4" xfId="1836"/>
    <cellStyle name="Currency 7 7" xfId="1837"/>
    <cellStyle name="Currency 7 7 2" xfId="1838"/>
    <cellStyle name="Currency 7 7 3" xfId="1839"/>
    <cellStyle name="Currency 7 7 4" xfId="1840"/>
    <cellStyle name="Currency 7 8" xfId="1841"/>
    <cellStyle name="Currency 7 8 2" xfId="1842"/>
    <cellStyle name="Currency 7 8 3" xfId="1843"/>
    <cellStyle name="Currency 7 8 4" xfId="1844"/>
    <cellStyle name="Currency 7 9" xfId="1845"/>
    <cellStyle name="Currency 7 9 2" xfId="1846"/>
    <cellStyle name="Currency 7 9 3" xfId="1847"/>
    <cellStyle name="Currency 7 9 4" xfId="1848"/>
    <cellStyle name="Currency 8" xfId="1849"/>
    <cellStyle name="Currency 8 10" xfId="1850"/>
    <cellStyle name="Currency 8 10 2" xfId="1851"/>
    <cellStyle name="Currency 8 10 3" xfId="1852"/>
    <cellStyle name="Currency 8 10 4" xfId="1853"/>
    <cellStyle name="Currency 8 11" xfId="1854"/>
    <cellStyle name="Currency 8 11 2" xfId="1855"/>
    <cellStyle name="Currency 8 11 3" xfId="1856"/>
    <cellStyle name="Currency 8 11 4" xfId="1857"/>
    <cellStyle name="Currency 8 12" xfId="1858"/>
    <cellStyle name="Currency 8 12 2" xfId="1859"/>
    <cellStyle name="Currency 8 12 3" xfId="1860"/>
    <cellStyle name="Currency 8 12 4" xfId="1861"/>
    <cellStyle name="Currency 8 13" xfId="1862"/>
    <cellStyle name="Currency 8 13 2" xfId="1863"/>
    <cellStyle name="Currency 8 13 3" xfId="1864"/>
    <cellStyle name="Currency 8 13 4" xfId="1865"/>
    <cellStyle name="Currency 8 14" xfId="1866"/>
    <cellStyle name="Currency 8 14 2" xfId="1867"/>
    <cellStyle name="Currency 8 14 3" xfId="1868"/>
    <cellStyle name="Currency 8 14 4" xfId="1869"/>
    <cellStyle name="Currency 8 15" xfId="1870"/>
    <cellStyle name="Currency 8 15 2" xfId="1871"/>
    <cellStyle name="Currency 8 15 3" xfId="1872"/>
    <cellStyle name="Currency 8 15 4" xfId="1873"/>
    <cellStyle name="Currency 8 16" xfId="1874"/>
    <cellStyle name="Currency 8 16 2" xfId="1875"/>
    <cellStyle name="Currency 8 16 3" xfId="1876"/>
    <cellStyle name="Currency 8 16 4" xfId="1877"/>
    <cellStyle name="Currency 8 17" xfId="1878"/>
    <cellStyle name="Currency 8 17 2" xfId="1879"/>
    <cellStyle name="Currency 8 17 3" xfId="1880"/>
    <cellStyle name="Currency 8 17 4" xfId="1881"/>
    <cellStyle name="Currency 8 18" xfId="1882"/>
    <cellStyle name="Currency 8 18 2" xfId="1883"/>
    <cellStyle name="Currency 8 18 3" xfId="1884"/>
    <cellStyle name="Currency 8 18 4" xfId="1885"/>
    <cellStyle name="Currency 8 19" xfId="1886"/>
    <cellStyle name="Currency 8 19 2" xfId="1887"/>
    <cellStyle name="Currency 8 19 3" xfId="1888"/>
    <cellStyle name="Currency 8 19 4" xfId="1889"/>
    <cellStyle name="Currency 8 2" xfId="1890"/>
    <cellStyle name="Currency 8 2 2" xfId="1891"/>
    <cellStyle name="Currency 8 2 3" xfId="1892"/>
    <cellStyle name="Currency 8 2 4" xfId="1893"/>
    <cellStyle name="Currency 8 20" xfId="1894"/>
    <cellStyle name="Currency 8 20 2" xfId="1895"/>
    <cellStyle name="Currency 8 20 3" xfId="1896"/>
    <cellStyle name="Currency 8 20 4" xfId="1897"/>
    <cellStyle name="Currency 8 21" xfId="1898"/>
    <cellStyle name="Currency 8 21 2" xfId="1899"/>
    <cellStyle name="Currency 8 21 3" xfId="1900"/>
    <cellStyle name="Currency 8 22" xfId="1901"/>
    <cellStyle name="Currency 8 23" xfId="1902"/>
    <cellStyle name="Currency 8 24" xfId="1903"/>
    <cellStyle name="Currency 8 3" xfId="1904"/>
    <cellStyle name="Currency 8 3 2" xfId="1905"/>
    <cellStyle name="Currency 8 3 3" xfId="1906"/>
    <cellStyle name="Currency 8 3 4" xfId="1907"/>
    <cellStyle name="Currency 8 4" xfId="1908"/>
    <cellStyle name="Currency 8 4 2" xfId="1909"/>
    <cellStyle name="Currency 8 4 3" xfId="1910"/>
    <cellStyle name="Currency 8 4 4" xfId="1911"/>
    <cellStyle name="Currency 8 5" xfId="1912"/>
    <cellStyle name="Currency 8 5 2" xfId="1913"/>
    <cellStyle name="Currency 8 5 3" xfId="1914"/>
    <cellStyle name="Currency 8 5 4" xfId="1915"/>
    <cellStyle name="Currency 8 6" xfId="1916"/>
    <cellStyle name="Currency 8 6 2" xfId="1917"/>
    <cellStyle name="Currency 8 6 3" xfId="1918"/>
    <cellStyle name="Currency 8 6 4" xfId="1919"/>
    <cellStyle name="Currency 8 7" xfId="1920"/>
    <cellStyle name="Currency 8 7 2" xfId="1921"/>
    <cellStyle name="Currency 8 7 3" xfId="1922"/>
    <cellStyle name="Currency 8 7 4" xfId="1923"/>
    <cellStyle name="Currency 8 8" xfId="1924"/>
    <cellStyle name="Currency 8 8 2" xfId="1925"/>
    <cellStyle name="Currency 8 8 3" xfId="1926"/>
    <cellStyle name="Currency 8 8 4" xfId="1927"/>
    <cellStyle name="Currency 8 9" xfId="1928"/>
    <cellStyle name="Currency 8 9 2" xfId="1929"/>
    <cellStyle name="Currency 8 9 3" xfId="1930"/>
    <cellStyle name="Currency 8 9 4" xfId="1931"/>
    <cellStyle name="Currency 9" xfId="1932"/>
    <cellStyle name="Currency 9 2" xfId="1933"/>
    <cellStyle name="Currency 9 3" xfId="1934"/>
    <cellStyle name="Currency 9 4" xfId="1935"/>
    <cellStyle name="Currency 9 5" xfId="2610"/>
    <cellStyle name="Explanatory Text 2" xfId="2594"/>
    <cellStyle name="Good 2" xfId="2585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/>
    <cellStyle name="Linked Cell 2" xfId="2591"/>
    <cellStyle name="Neutral 2" xfId="2587"/>
    <cellStyle name="Normal" xfId="0" builtinId="0"/>
    <cellStyle name="Normal 10" xfId="1936"/>
    <cellStyle name="Normal 10 2" xfId="1937"/>
    <cellStyle name="Normal 10 3" xfId="1938"/>
    <cellStyle name="Normal 10 4" xfId="1939"/>
    <cellStyle name="Normal 11" xfId="1940"/>
    <cellStyle name="Normal 11 2" xfId="1941"/>
    <cellStyle name="Normal 11 3" xfId="1942"/>
    <cellStyle name="Normal 11 4" xfId="1943"/>
    <cellStyle name="Normal 11 4 2" xfId="2642"/>
    <cellStyle name="Normal 11 4 3" xfId="2630"/>
    <cellStyle name="Normal 11 5" xfId="2608"/>
    <cellStyle name="Normal 12" xfId="1944"/>
    <cellStyle name="Normal 12 2" xfId="1945"/>
    <cellStyle name="Normal 12 3" xfId="1946"/>
    <cellStyle name="Normal 12 4" xfId="1947"/>
    <cellStyle name="Normal 13" xfId="1948"/>
    <cellStyle name="Normal 13 2" xfId="1949"/>
    <cellStyle name="Normal 13 3" xfId="1950"/>
    <cellStyle name="Normal 13 4" xfId="1951"/>
    <cellStyle name="Normal 14" xfId="1952"/>
    <cellStyle name="Normal 14 2" xfId="1953"/>
    <cellStyle name="Normal 14 3" xfId="1954"/>
    <cellStyle name="Normal 14 4" xfId="1955"/>
    <cellStyle name="Normal 15" xfId="1956"/>
    <cellStyle name="Normal 15 2" xfId="1957"/>
    <cellStyle name="Normal 15 3" xfId="1958"/>
    <cellStyle name="Normal 15 4" xfId="1959"/>
    <cellStyle name="Normal 16" xfId="1960"/>
    <cellStyle name="Normal 16 2" xfId="1961"/>
    <cellStyle name="Normal 16 3" xfId="1962"/>
    <cellStyle name="Normal 16 4" xfId="1963"/>
    <cellStyle name="Normal 17" xfId="1964"/>
    <cellStyle name="Normal 17 2" xfId="1965"/>
    <cellStyle name="Normal 17 3" xfId="1966"/>
    <cellStyle name="Normal 17 4" xfId="1967"/>
    <cellStyle name="Normal 18" xfId="1968"/>
    <cellStyle name="Normal 18 2" xfId="1969"/>
    <cellStyle name="Normal 18 3" xfId="1970"/>
    <cellStyle name="Normal 18 4" xfId="1971"/>
    <cellStyle name="Normal 19" xfId="1972"/>
    <cellStyle name="Normal 19 2" xfId="1973"/>
    <cellStyle name="Normal 19 3" xfId="1974"/>
    <cellStyle name="Normal 19 4" xfId="1975"/>
    <cellStyle name="Normal 2" xfId="1"/>
    <cellStyle name="Normal 2 2" xfId="1977"/>
    <cellStyle name="Normal 2 2 2" xfId="2617"/>
    <cellStyle name="Normal 2 2 3" xfId="2613"/>
    <cellStyle name="Normal 2 3" xfId="1978"/>
    <cellStyle name="Normal 2 3 2" xfId="1979"/>
    <cellStyle name="Normal 2 4" xfId="2616"/>
    <cellStyle name="Normal 2 5" xfId="2611"/>
    <cellStyle name="Normal 2 6" xfId="1976"/>
    <cellStyle name="Normal 20" xfId="1980"/>
    <cellStyle name="Normal 20 2" xfId="1981"/>
    <cellStyle name="Normal 20 3" xfId="1982"/>
    <cellStyle name="Normal 20 4" xfId="1983"/>
    <cellStyle name="Normal 21" xfId="1984"/>
    <cellStyle name="Normal 21 2" xfId="1985"/>
    <cellStyle name="Normal 21 3" xfId="1986"/>
    <cellStyle name="Normal 21 4" xfId="1987"/>
    <cellStyle name="Normal 22" xfId="1988"/>
    <cellStyle name="Normal 22 2" xfId="1989"/>
    <cellStyle name="Normal 22 3" xfId="1990"/>
    <cellStyle name="Normal 22 4" xfId="1991"/>
    <cellStyle name="Normal 23" xfId="1992"/>
    <cellStyle name="Normal 23 2" xfId="1993"/>
    <cellStyle name="Normal 23 3" xfId="1994"/>
    <cellStyle name="Normal 23 4" xfId="1995"/>
    <cellStyle name="Normal 24" xfId="1996"/>
    <cellStyle name="Normal 24 2" xfId="1997"/>
    <cellStyle name="Normal 24 3" xfId="1998"/>
    <cellStyle name="Normal 24 4" xfId="1999"/>
    <cellStyle name="Normal 25" xfId="2000"/>
    <cellStyle name="Normal 25 2" xfId="2001"/>
    <cellStyle name="Normal 25 3" xfId="2002"/>
    <cellStyle name="Normal 25 4" xfId="2003"/>
    <cellStyle name="Normal 26" xfId="2004"/>
    <cellStyle name="Normal 26 2" xfId="2005"/>
    <cellStyle name="Normal 26 3" xfId="2006"/>
    <cellStyle name="Normal 26 4" xfId="2007"/>
    <cellStyle name="Normal 27" xfId="2008"/>
    <cellStyle name="Normal 27 2" xfId="2009"/>
    <cellStyle name="Normal 27 3" xfId="2010"/>
    <cellStyle name="Normal 27 4" xfId="2011"/>
    <cellStyle name="Normal 28" xfId="2012"/>
    <cellStyle name="Normal 28 2" xfId="2013"/>
    <cellStyle name="Normal 28 3" xfId="2014"/>
    <cellStyle name="Normal 28 4" xfId="2015"/>
    <cellStyle name="Normal 29" xfId="2016"/>
    <cellStyle name="Normal 29 2" xfId="2017"/>
    <cellStyle name="Normal 29 3" xfId="2018"/>
    <cellStyle name="Normal 29 4" xfId="2019"/>
    <cellStyle name="Normal 3" xfId="3"/>
    <cellStyle name="Normal 3 10" xfId="2021"/>
    <cellStyle name="Normal 3 10 2" xfId="2022"/>
    <cellStyle name="Normal 3 10 3" xfId="2023"/>
    <cellStyle name="Normal 3 10 4" xfId="2024"/>
    <cellStyle name="Normal 3 11" xfId="2025"/>
    <cellStyle name="Normal 3 11 2" xfId="2026"/>
    <cellStyle name="Normal 3 11 3" xfId="2027"/>
    <cellStyle name="Normal 3 11 4" xfId="2028"/>
    <cellStyle name="Normal 3 12" xfId="2029"/>
    <cellStyle name="Normal 3 12 2" xfId="2030"/>
    <cellStyle name="Normal 3 12 3" xfId="2031"/>
    <cellStyle name="Normal 3 12 4" xfId="2032"/>
    <cellStyle name="Normal 3 13" xfId="2033"/>
    <cellStyle name="Normal 3 13 2" xfId="2034"/>
    <cellStyle name="Normal 3 13 3" xfId="2035"/>
    <cellStyle name="Normal 3 13 4" xfId="2036"/>
    <cellStyle name="Normal 3 14" xfId="2037"/>
    <cellStyle name="Normal 3 14 2" xfId="2038"/>
    <cellStyle name="Normal 3 14 3" xfId="2039"/>
    <cellStyle name="Normal 3 14 4" xfId="2040"/>
    <cellStyle name="Normal 3 15" xfId="2041"/>
    <cellStyle name="Normal 3 15 2" xfId="2042"/>
    <cellStyle name="Normal 3 15 3" xfId="2043"/>
    <cellStyle name="Normal 3 15 4" xfId="2044"/>
    <cellStyle name="Normal 3 16" xfId="2045"/>
    <cellStyle name="Normal 3 16 2" xfId="2046"/>
    <cellStyle name="Normal 3 16 3" xfId="2047"/>
    <cellStyle name="Normal 3 16 4" xfId="2048"/>
    <cellStyle name="Normal 3 17" xfId="2049"/>
    <cellStyle name="Normal 3 17 2" xfId="2050"/>
    <cellStyle name="Normal 3 17 3" xfId="2051"/>
    <cellStyle name="Normal 3 17 4" xfId="2052"/>
    <cellStyle name="Normal 3 18" xfId="2053"/>
    <cellStyle name="Normal 3 18 2" xfId="2054"/>
    <cellStyle name="Normal 3 18 3" xfId="2055"/>
    <cellStyle name="Normal 3 18 4" xfId="2056"/>
    <cellStyle name="Normal 3 19" xfId="2057"/>
    <cellStyle name="Normal 3 19 2" xfId="2058"/>
    <cellStyle name="Normal 3 19 3" xfId="2059"/>
    <cellStyle name="Normal 3 19 4" xfId="2060"/>
    <cellStyle name="Normal 3 2" xfId="2061"/>
    <cellStyle name="Normal 3 2 2" xfId="2062"/>
    <cellStyle name="Normal 3 2 3" xfId="2063"/>
    <cellStyle name="Normal 3 2 3 2" xfId="2064"/>
    <cellStyle name="Normal 3 2 3 3" xfId="2065"/>
    <cellStyle name="Normal 3 20" xfId="2066"/>
    <cellStyle name="Normal 3 20 2" xfId="2067"/>
    <cellStyle name="Normal 3 20 3" xfId="2068"/>
    <cellStyle name="Normal 3 20 4" xfId="2069"/>
    <cellStyle name="Normal 3 21" xfId="2070"/>
    <cellStyle name="Normal 3 21 2" xfId="2071"/>
    <cellStyle name="Normal 3 21 3" xfId="2072"/>
    <cellStyle name="Normal 3 21 4" xfId="2073"/>
    <cellStyle name="Normal 3 22" xfId="2074"/>
    <cellStyle name="Normal 3 23" xfId="2075"/>
    <cellStyle name="Normal 3 24" xfId="2076"/>
    <cellStyle name="Normal 3 25" xfId="2020"/>
    <cellStyle name="Normal 3 3" xfId="2077"/>
    <cellStyle name="Normal 3 3 2" xfId="2078"/>
    <cellStyle name="Normal 3 3 3" xfId="2079"/>
    <cellStyle name="Normal 3 3 4" xfId="2080"/>
    <cellStyle name="Normal 3 4" xfId="2081"/>
    <cellStyle name="Normal 3 4 2" xfId="2082"/>
    <cellStyle name="Normal 3 4 3" xfId="2083"/>
    <cellStyle name="Normal 3 4 4" xfId="2084"/>
    <cellStyle name="Normal 3 5" xfId="2085"/>
    <cellStyle name="Normal 3 5 2" xfId="2086"/>
    <cellStyle name="Normal 3 5 3" xfId="2087"/>
    <cellStyle name="Normal 3 5 4" xfId="2088"/>
    <cellStyle name="Normal 3 6" xfId="2089"/>
    <cellStyle name="Normal 3 6 2" xfId="2090"/>
    <cellStyle name="Normal 3 6 3" xfId="2091"/>
    <cellStyle name="Normal 3 6 4" xfId="2092"/>
    <cellStyle name="Normal 3 7" xfId="2093"/>
    <cellStyle name="Normal 3 7 2" xfId="2094"/>
    <cellStyle name="Normal 3 7 3" xfId="2095"/>
    <cellStyle name="Normal 3 7 4" xfId="2096"/>
    <cellStyle name="Normal 3 8" xfId="2097"/>
    <cellStyle name="Normal 3 8 2" xfId="2098"/>
    <cellStyle name="Normal 3 8 3" xfId="2099"/>
    <cellStyle name="Normal 3 8 4" xfId="2100"/>
    <cellStyle name="Normal 3 9" xfId="2101"/>
    <cellStyle name="Normal 3 9 2" xfId="2102"/>
    <cellStyle name="Normal 3 9 3" xfId="2103"/>
    <cellStyle name="Normal 3 9 4" xfId="2104"/>
    <cellStyle name="Normal 30" xfId="2105"/>
    <cellStyle name="Normal 31" xfId="2106"/>
    <cellStyle name="Normal 32" xfId="15"/>
    <cellStyle name="Normal 32 2" xfId="2638"/>
    <cellStyle name="Normal 33" xfId="2107"/>
    <cellStyle name="Normal 34" xfId="2627"/>
    <cellStyle name="Normal 35" xfId="2646"/>
    <cellStyle name="Normal 35 2" xfId="2653"/>
    <cellStyle name="Normal 36" xfId="2649"/>
    <cellStyle name="Normal 37" xfId="10"/>
    <cellStyle name="Normal 4" xfId="2108"/>
    <cellStyle name="Normal 4 10" xfId="2109"/>
    <cellStyle name="Normal 4 10 2" xfId="2110"/>
    <cellStyle name="Normal 4 10 3" xfId="2111"/>
    <cellStyle name="Normal 4 10 4" xfId="2112"/>
    <cellStyle name="Normal 4 11" xfId="2113"/>
    <cellStyle name="Normal 4 11 2" xfId="2114"/>
    <cellStyle name="Normal 4 11 3" xfId="2115"/>
    <cellStyle name="Normal 4 11 4" xfId="2116"/>
    <cellStyle name="Normal 4 12" xfId="2117"/>
    <cellStyle name="Normal 4 12 2" xfId="2118"/>
    <cellStyle name="Normal 4 12 3" xfId="2119"/>
    <cellStyle name="Normal 4 12 4" xfId="2120"/>
    <cellStyle name="Normal 4 13" xfId="2121"/>
    <cellStyle name="Normal 4 13 2" xfId="2122"/>
    <cellStyle name="Normal 4 13 3" xfId="2123"/>
    <cellStyle name="Normal 4 13 4" xfId="2124"/>
    <cellStyle name="Normal 4 14" xfId="2125"/>
    <cellStyle name="Normal 4 14 2" xfId="2126"/>
    <cellStyle name="Normal 4 14 3" xfId="2127"/>
    <cellStyle name="Normal 4 14 4" xfId="2128"/>
    <cellStyle name="Normal 4 15" xfId="2129"/>
    <cellStyle name="Normal 4 15 2" xfId="2130"/>
    <cellStyle name="Normal 4 15 3" xfId="2131"/>
    <cellStyle name="Normal 4 15 4" xfId="2132"/>
    <cellStyle name="Normal 4 16" xfId="2133"/>
    <cellStyle name="Normal 4 16 2" xfId="2134"/>
    <cellStyle name="Normal 4 16 3" xfId="2135"/>
    <cellStyle name="Normal 4 16 4" xfId="2136"/>
    <cellStyle name="Normal 4 17" xfId="2137"/>
    <cellStyle name="Normal 4 17 2" xfId="2138"/>
    <cellStyle name="Normal 4 17 3" xfId="2139"/>
    <cellStyle name="Normal 4 17 4" xfId="2140"/>
    <cellStyle name="Normal 4 18" xfId="2141"/>
    <cellStyle name="Normal 4 18 2" xfId="2142"/>
    <cellStyle name="Normal 4 18 3" xfId="2143"/>
    <cellStyle name="Normal 4 18 4" xfId="2144"/>
    <cellStyle name="Normal 4 19" xfId="2145"/>
    <cellStyle name="Normal 4 19 2" xfId="2146"/>
    <cellStyle name="Normal 4 19 3" xfId="2147"/>
    <cellStyle name="Normal 4 19 4" xfId="2148"/>
    <cellStyle name="Normal 4 2" xfId="2149"/>
    <cellStyle name="Normal 4 2 2" xfId="2150"/>
    <cellStyle name="Normal 4 2 3" xfId="2151"/>
    <cellStyle name="Normal 4 2 4" xfId="2152"/>
    <cellStyle name="Normal 4 20" xfId="2153"/>
    <cellStyle name="Normal 4 20 2" xfId="2154"/>
    <cellStyle name="Normal 4 20 3" xfId="2155"/>
    <cellStyle name="Normal 4 20 4" xfId="2156"/>
    <cellStyle name="Normal 4 21" xfId="2157"/>
    <cellStyle name="Normal 4 21 2" xfId="2158"/>
    <cellStyle name="Normal 4 21 3" xfId="2159"/>
    <cellStyle name="Normal 4 21 4" xfId="2160"/>
    <cellStyle name="Normal 4 22" xfId="2161"/>
    <cellStyle name="Normal 4 23" xfId="2162"/>
    <cellStyle name="Normal 4 24" xfId="2163"/>
    <cellStyle name="Normal 4 3" xfId="2164"/>
    <cellStyle name="Normal 4 3 2" xfId="2165"/>
    <cellStyle name="Normal 4 3 3" xfId="2166"/>
    <cellStyle name="Normal 4 3 4" xfId="2167"/>
    <cellStyle name="Normal 4 4" xfId="2168"/>
    <cellStyle name="Normal 4 4 2" xfId="2169"/>
    <cellStyle name="Normal 4 4 3" xfId="2170"/>
    <cellStyle name="Normal 4 4 4" xfId="2171"/>
    <cellStyle name="Normal 4 5" xfId="2172"/>
    <cellStyle name="Normal 4 5 2" xfId="2173"/>
    <cellStyle name="Normal 4 5 3" xfId="2174"/>
    <cellStyle name="Normal 4 5 4" xfId="2175"/>
    <cellStyle name="Normal 4 6" xfId="2176"/>
    <cellStyle name="Normal 4 6 2" xfId="2177"/>
    <cellStyle name="Normal 4 6 3" xfId="2178"/>
    <cellStyle name="Normal 4 6 4" xfId="2179"/>
    <cellStyle name="Normal 4 7" xfId="2180"/>
    <cellStyle name="Normal 4 7 2" xfId="2181"/>
    <cellStyle name="Normal 4 7 3" xfId="2182"/>
    <cellStyle name="Normal 4 7 4" xfId="2183"/>
    <cellStyle name="Normal 4 8" xfId="2184"/>
    <cellStyle name="Normal 4 8 2" xfId="2185"/>
    <cellStyle name="Normal 4 8 3" xfId="2186"/>
    <cellStyle name="Normal 4 8 4" xfId="2187"/>
    <cellStyle name="Normal 4 9" xfId="2188"/>
    <cellStyle name="Normal 4 9 2" xfId="2189"/>
    <cellStyle name="Normal 4 9 3" xfId="2190"/>
    <cellStyle name="Normal 4 9 4" xfId="2191"/>
    <cellStyle name="Normal 5" xfId="2192"/>
    <cellStyle name="Normal 5 10" xfId="2193"/>
    <cellStyle name="Normal 5 10 2" xfId="2194"/>
    <cellStyle name="Normal 5 10 3" xfId="2195"/>
    <cellStyle name="Normal 5 10 4" xfId="2196"/>
    <cellStyle name="Normal 5 11" xfId="2197"/>
    <cellStyle name="Normal 5 11 2" xfId="2198"/>
    <cellStyle name="Normal 5 11 3" xfId="2199"/>
    <cellStyle name="Normal 5 11 4" xfId="2200"/>
    <cellStyle name="Normal 5 12" xfId="2201"/>
    <cellStyle name="Normal 5 12 2" xfId="2202"/>
    <cellStyle name="Normal 5 12 3" xfId="2203"/>
    <cellStyle name="Normal 5 12 4" xfId="2204"/>
    <cellStyle name="Normal 5 13" xfId="2205"/>
    <cellStyle name="Normal 5 13 2" xfId="2206"/>
    <cellStyle name="Normal 5 13 3" xfId="2207"/>
    <cellStyle name="Normal 5 13 4" xfId="2208"/>
    <cellStyle name="Normal 5 14" xfId="2209"/>
    <cellStyle name="Normal 5 14 2" xfId="2210"/>
    <cellStyle name="Normal 5 14 3" xfId="2211"/>
    <cellStyle name="Normal 5 14 4" xfId="2212"/>
    <cellStyle name="Normal 5 15" xfId="2213"/>
    <cellStyle name="Normal 5 15 2" xfId="2214"/>
    <cellStyle name="Normal 5 15 3" xfId="2215"/>
    <cellStyle name="Normal 5 15 4" xfId="2216"/>
    <cellStyle name="Normal 5 16" xfId="2217"/>
    <cellStyle name="Normal 5 16 2" xfId="2218"/>
    <cellStyle name="Normal 5 16 3" xfId="2219"/>
    <cellStyle name="Normal 5 16 4" xfId="2220"/>
    <cellStyle name="Normal 5 17" xfId="2221"/>
    <cellStyle name="Normal 5 17 2" xfId="2222"/>
    <cellStyle name="Normal 5 17 3" xfId="2223"/>
    <cellStyle name="Normal 5 17 4" xfId="2224"/>
    <cellStyle name="Normal 5 18" xfId="2225"/>
    <cellStyle name="Normal 5 18 2" xfId="2226"/>
    <cellStyle name="Normal 5 18 3" xfId="2227"/>
    <cellStyle name="Normal 5 18 4" xfId="2228"/>
    <cellStyle name="Normal 5 19" xfId="2229"/>
    <cellStyle name="Normal 5 19 2" xfId="2230"/>
    <cellStyle name="Normal 5 19 3" xfId="2231"/>
    <cellStyle name="Normal 5 19 4" xfId="2232"/>
    <cellStyle name="Normal 5 2" xfId="2233"/>
    <cellStyle name="Normal 5 2 2" xfId="2234"/>
    <cellStyle name="Normal 5 2 3" xfId="2235"/>
    <cellStyle name="Normal 5 2 4" xfId="2236"/>
    <cellStyle name="Normal 5 20" xfId="2237"/>
    <cellStyle name="Normal 5 20 2" xfId="2238"/>
    <cellStyle name="Normal 5 20 3" xfId="2239"/>
    <cellStyle name="Normal 5 20 4" xfId="2240"/>
    <cellStyle name="Normal 5 21" xfId="2241"/>
    <cellStyle name="Normal 5 21 2" xfId="2242"/>
    <cellStyle name="Normal 5 21 3" xfId="2243"/>
    <cellStyle name="Normal 5 21 4" xfId="2244"/>
    <cellStyle name="Normal 5 22" xfId="2245"/>
    <cellStyle name="Normal 5 23" xfId="2246"/>
    <cellStyle name="Normal 5 24" xfId="2247"/>
    <cellStyle name="Normal 5 25" xfId="2648"/>
    <cellStyle name="Normal 5 3" xfId="2248"/>
    <cellStyle name="Normal 5 3 2" xfId="2249"/>
    <cellStyle name="Normal 5 3 3" xfId="2250"/>
    <cellStyle name="Normal 5 3 4" xfId="2251"/>
    <cellStyle name="Normal 5 4" xfId="2252"/>
    <cellStyle name="Normal 5 4 2" xfId="2253"/>
    <cellStyle name="Normal 5 4 3" xfId="2254"/>
    <cellStyle name="Normal 5 4 4" xfId="2255"/>
    <cellStyle name="Normal 5 5" xfId="2256"/>
    <cellStyle name="Normal 5 5 2" xfId="2257"/>
    <cellStyle name="Normal 5 5 3" xfId="2258"/>
    <cellStyle name="Normal 5 5 4" xfId="2259"/>
    <cellStyle name="Normal 5 6" xfId="2260"/>
    <cellStyle name="Normal 5 6 2" xfId="2261"/>
    <cellStyle name="Normal 5 6 3" xfId="2262"/>
    <cellStyle name="Normal 5 6 4" xfId="2263"/>
    <cellStyle name="Normal 5 7" xfId="2264"/>
    <cellStyle name="Normal 5 7 2" xfId="2265"/>
    <cellStyle name="Normal 5 7 3" xfId="2266"/>
    <cellStyle name="Normal 5 7 4" xfId="2267"/>
    <cellStyle name="Normal 5 8" xfId="2268"/>
    <cellStyle name="Normal 5 8 2" xfId="2269"/>
    <cellStyle name="Normal 5 8 3" xfId="2270"/>
    <cellStyle name="Normal 5 8 4" xfId="2271"/>
    <cellStyle name="Normal 5 9" xfId="2272"/>
    <cellStyle name="Normal 5 9 2" xfId="2273"/>
    <cellStyle name="Normal 5 9 3" xfId="2274"/>
    <cellStyle name="Normal 5 9 4" xfId="2275"/>
    <cellStyle name="Normal 6" xfId="2276"/>
    <cellStyle name="Normal 6 10" xfId="2277"/>
    <cellStyle name="Normal 6 10 2" xfId="2278"/>
    <cellStyle name="Normal 6 10 3" xfId="2279"/>
    <cellStyle name="Normal 6 10 4" xfId="2280"/>
    <cellStyle name="Normal 6 11" xfId="2281"/>
    <cellStyle name="Normal 6 11 2" xfId="2282"/>
    <cellStyle name="Normal 6 11 3" xfId="2283"/>
    <cellStyle name="Normal 6 11 4" xfId="2284"/>
    <cellStyle name="Normal 6 12" xfId="2285"/>
    <cellStyle name="Normal 6 12 2" xfId="2286"/>
    <cellStyle name="Normal 6 12 3" xfId="2287"/>
    <cellStyle name="Normal 6 12 4" xfId="2288"/>
    <cellStyle name="Normal 6 13" xfId="2289"/>
    <cellStyle name="Normal 6 13 2" xfId="2290"/>
    <cellStyle name="Normal 6 13 3" xfId="2291"/>
    <cellStyle name="Normal 6 13 4" xfId="2292"/>
    <cellStyle name="Normal 6 14" xfId="2293"/>
    <cellStyle name="Normal 6 14 2" xfId="2294"/>
    <cellStyle name="Normal 6 14 3" xfId="2295"/>
    <cellStyle name="Normal 6 14 4" xfId="2296"/>
    <cellStyle name="Normal 6 15" xfId="2297"/>
    <cellStyle name="Normal 6 15 2" xfId="2298"/>
    <cellStyle name="Normal 6 15 3" xfId="2299"/>
    <cellStyle name="Normal 6 15 4" xfId="2300"/>
    <cellStyle name="Normal 6 16" xfId="2301"/>
    <cellStyle name="Normal 6 16 2" xfId="2302"/>
    <cellStyle name="Normal 6 16 3" xfId="2303"/>
    <cellStyle name="Normal 6 16 4" xfId="2304"/>
    <cellStyle name="Normal 6 17" xfId="2305"/>
    <cellStyle name="Normal 6 17 2" xfId="2306"/>
    <cellStyle name="Normal 6 17 3" xfId="2307"/>
    <cellStyle name="Normal 6 17 4" xfId="2308"/>
    <cellStyle name="Normal 6 18" xfId="2309"/>
    <cellStyle name="Normal 6 18 2" xfId="2310"/>
    <cellStyle name="Normal 6 18 3" xfId="2311"/>
    <cellStyle name="Normal 6 18 4" xfId="2312"/>
    <cellStyle name="Normal 6 19" xfId="2313"/>
    <cellStyle name="Normal 6 19 2" xfId="2314"/>
    <cellStyle name="Normal 6 19 3" xfId="2315"/>
    <cellStyle name="Normal 6 19 4" xfId="2316"/>
    <cellStyle name="Normal 6 2" xfId="2317"/>
    <cellStyle name="Normal 6 2 2" xfId="2318"/>
    <cellStyle name="Normal 6 2 3" xfId="2319"/>
    <cellStyle name="Normal 6 2 4" xfId="2320"/>
    <cellStyle name="Normal 6 20" xfId="2321"/>
    <cellStyle name="Normal 6 20 2" xfId="2322"/>
    <cellStyle name="Normal 6 20 3" xfId="2323"/>
    <cellStyle name="Normal 6 20 4" xfId="2324"/>
    <cellStyle name="Normal 6 21" xfId="2325"/>
    <cellStyle name="Normal 6 21 2" xfId="2326"/>
    <cellStyle name="Normal 6 21 3" xfId="2327"/>
    <cellStyle name="Normal 6 21 4" xfId="2328"/>
    <cellStyle name="Normal 6 22" xfId="2329"/>
    <cellStyle name="Normal 6 23" xfId="2330"/>
    <cellStyle name="Normal 6 24" xfId="2331"/>
    <cellStyle name="Normal 6 3" xfId="2332"/>
    <cellStyle name="Normal 6 3 2" xfId="2333"/>
    <cellStyle name="Normal 6 3 3" xfId="2334"/>
    <cellStyle name="Normal 6 3 4" xfId="2335"/>
    <cellStyle name="Normal 6 4" xfId="2336"/>
    <cellStyle name="Normal 6 4 2" xfId="2337"/>
    <cellStyle name="Normal 6 4 3" xfId="2338"/>
    <cellStyle name="Normal 6 4 4" xfId="2339"/>
    <cellStyle name="Normal 6 5" xfId="2340"/>
    <cellStyle name="Normal 6 5 2" xfId="2341"/>
    <cellStyle name="Normal 6 5 3" xfId="2342"/>
    <cellStyle name="Normal 6 5 4" xfId="2343"/>
    <cellStyle name="Normal 6 6" xfId="2344"/>
    <cellStyle name="Normal 6 6 2" xfId="2345"/>
    <cellStyle name="Normal 6 6 3" xfId="2346"/>
    <cellStyle name="Normal 6 6 4" xfId="2347"/>
    <cellStyle name="Normal 6 7" xfId="2348"/>
    <cellStyle name="Normal 6 7 2" xfId="2349"/>
    <cellStyle name="Normal 6 7 3" xfId="2350"/>
    <cellStyle name="Normal 6 7 4" xfId="2351"/>
    <cellStyle name="Normal 6 8" xfId="2352"/>
    <cellStyle name="Normal 6 8 2" xfId="2353"/>
    <cellStyle name="Normal 6 8 3" xfId="2354"/>
    <cellStyle name="Normal 6 8 4" xfId="2355"/>
    <cellStyle name="Normal 6 9" xfId="2356"/>
    <cellStyle name="Normal 6 9 2" xfId="2357"/>
    <cellStyle name="Normal 6 9 3" xfId="2358"/>
    <cellStyle name="Normal 6 9 4" xfId="2359"/>
    <cellStyle name="Normal 7" xfId="2360"/>
    <cellStyle name="Normal 7 10" xfId="2361"/>
    <cellStyle name="Normal 7 10 2" xfId="2362"/>
    <cellStyle name="Normal 7 10 3" xfId="2363"/>
    <cellStyle name="Normal 7 10 4" xfId="2364"/>
    <cellStyle name="Normal 7 11" xfId="2365"/>
    <cellStyle name="Normal 7 11 2" xfId="2366"/>
    <cellStyle name="Normal 7 11 3" xfId="2367"/>
    <cellStyle name="Normal 7 11 4" xfId="2368"/>
    <cellStyle name="Normal 7 12" xfId="2369"/>
    <cellStyle name="Normal 7 12 2" xfId="2370"/>
    <cellStyle name="Normal 7 12 3" xfId="2371"/>
    <cellStyle name="Normal 7 12 4" xfId="2372"/>
    <cellStyle name="Normal 7 13" xfId="2373"/>
    <cellStyle name="Normal 7 13 2" xfId="2374"/>
    <cellStyle name="Normal 7 13 3" xfId="2375"/>
    <cellStyle name="Normal 7 13 4" xfId="2376"/>
    <cellStyle name="Normal 7 14" xfId="2377"/>
    <cellStyle name="Normal 7 14 2" xfId="2378"/>
    <cellStyle name="Normal 7 14 3" xfId="2379"/>
    <cellStyle name="Normal 7 14 4" xfId="2380"/>
    <cellStyle name="Normal 7 15" xfId="2381"/>
    <cellStyle name="Normal 7 15 2" xfId="2382"/>
    <cellStyle name="Normal 7 15 3" xfId="2383"/>
    <cellStyle name="Normal 7 15 4" xfId="2384"/>
    <cellStyle name="Normal 7 16" xfId="2385"/>
    <cellStyle name="Normal 7 16 2" xfId="2386"/>
    <cellStyle name="Normal 7 16 3" xfId="2387"/>
    <cellStyle name="Normal 7 16 4" xfId="2388"/>
    <cellStyle name="Normal 7 17" xfId="2389"/>
    <cellStyle name="Normal 7 17 2" xfId="2390"/>
    <cellStyle name="Normal 7 17 3" xfId="2391"/>
    <cellStyle name="Normal 7 17 4" xfId="2392"/>
    <cellStyle name="Normal 7 18" xfId="2393"/>
    <cellStyle name="Normal 7 18 2" xfId="2394"/>
    <cellStyle name="Normal 7 18 3" xfId="2395"/>
    <cellStyle name="Normal 7 18 4" xfId="2396"/>
    <cellStyle name="Normal 7 19" xfId="2397"/>
    <cellStyle name="Normal 7 19 2" xfId="2398"/>
    <cellStyle name="Normal 7 19 3" xfId="2399"/>
    <cellStyle name="Normal 7 19 4" xfId="2400"/>
    <cellStyle name="Normal 7 2" xfId="2401"/>
    <cellStyle name="Normal 7 2 2" xfId="2402"/>
    <cellStyle name="Normal 7 2 3" xfId="2403"/>
    <cellStyle name="Normal 7 2 4" xfId="2404"/>
    <cellStyle name="Normal 7 20" xfId="2405"/>
    <cellStyle name="Normal 7 20 2" xfId="2406"/>
    <cellStyle name="Normal 7 20 3" xfId="2407"/>
    <cellStyle name="Normal 7 20 4" xfId="2408"/>
    <cellStyle name="Normal 7 21" xfId="2409"/>
    <cellStyle name="Normal 7 21 2" xfId="2410"/>
    <cellStyle name="Normal 7 21 3" xfId="2411"/>
    <cellStyle name="Normal 7 21 4" xfId="2412"/>
    <cellStyle name="Normal 7 22" xfId="2413"/>
    <cellStyle name="Normal 7 23" xfId="2414"/>
    <cellStyle name="Normal 7 24" xfId="2415"/>
    <cellStyle name="Normal 7 3" xfId="2416"/>
    <cellStyle name="Normal 7 3 2" xfId="2417"/>
    <cellStyle name="Normal 7 3 3" xfId="2418"/>
    <cellStyle name="Normal 7 3 4" xfId="2419"/>
    <cellStyle name="Normal 7 4" xfId="2420"/>
    <cellStyle name="Normal 7 4 2" xfId="2421"/>
    <cellStyle name="Normal 7 4 3" xfId="2422"/>
    <cellStyle name="Normal 7 4 4" xfId="2423"/>
    <cellStyle name="Normal 7 5" xfId="2424"/>
    <cellStyle name="Normal 7 5 2" xfId="2425"/>
    <cellStyle name="Normal 7 5 3" xfId="2426"/>
    <cellStyle name="Normal 7 5 4" xfId="2427"/>
    <cellStyle name="Normal 7 6" xfId="2428"/>
    <cellStyle name="Normal 7 6 2" xfId="2429"/>
    <cellStyle name="Normal 7 6 3" xfId="2430"/>
    <cellStyle name="Normal 7 6 4" xfId="2431"/>
    <cellStyle name="Normal 7 7" xfId="2432"/>
    <cellStyle name="Normal 7 7 2" xfId="2433"/>
    <cellStyle name="Normal 7 7 3" xfId="2434"/>
    <cellStyle name="Normal 7 7 4" xfId="2435"/>
    <cellStyle name="Normal 7 8" xfId="2436"/>
    <cellStyle name="Normal 7 8 2" xfId="2437"/>
    <cellStyle name="Normal 7 8 3" xfId="2438"/>
    <cellStyle name="Normal 7 8 4" xfId="2439"/>
    <cellStyle name="Normal 7 9" xfId="2440"/>
    <cellStyle name="Normal 7 9 2" xfId="2441"/>
    <cellStyle name="Normal 7 9 3" xfId="2442"/>
    <cellStyle name="Normal 7 9 4" xfId="2443"/>
    <cellStyle name="Normal 8" xfId="2444"/>
    <cellStyle name="Normal 8 10" xfId="2445"/>
    <cellStyle name="Normal 8 10 2" xfId="2446"/>
    <cellStyle name="Normal 8 10 3" xfId="2447"/>
    <cellStyle name="Normal 8 10 4" xfId="2448"/>
    <cellStyle name="Normal 8 11" xfId="2449"/>
    <cellStyle name="Normal 8 11 2" xfId="2450"/>
    <cellStyle name="Normal 8 11 3" xfId="2451"/>
    <cellStyle name="Normal 8 11 4" xfId="2452"/>
    <cellStyle name="Normal 8 12" xfId="2453"/>
    <cellStyle name="Normal 8 12 2" xfId="2454"/>
    <cellStyle name="Normal 8 12 3" xfId="2455"/>
    <cellStyle name="Normal 8 12 4" xfId="2456"/>
    <cellStyle name="Normal 8 13" xfId="2457"/>
    <cellStyle name="Normal 8 13 2" xfId="2458"/>
    <cellStyle name="Normal 8 13 3" xfId="2459"/>
    <cellStyle name="Normal 8 13 4" xfId="2460"/>
    <cellStyle name="Normal 8 14" xfId="2461"/>
    <cellStyle name="Normal 8 14 2" xfId="2462"/>
    <cellStyle name="Normal 8 14 3" xfId="2463"/>
    <cellStyle name="Normal 8 14 4" xfId="2464"/>
    <cellStyle name="Normal 8 15" xfId="2465"/>
    <cellStyle name="Normal 8 15 2" xfId="2466"/>
    <cellStyle name="Normal 8 15 3" xfId="2467"/>
    <cellStyle name="Normal 8 15 4" xfId="2468"/>
    <cellStyle name="Normal 8 16" xfId="2469"/>
    <cellStyle name="Normal 8 16 2" xfId="2470"/>
    <cellStyle name="Normal 8 16 3" xfId="2471"/>
    <cellStyle name="Normal 8 16 4" xfId="2472"/>
    <cellStyle name="Normal 8 17" xfId="2473"/>
    <cellStyle name="Normal 8 17 2" xfId="2474"/>
    <cellStyle name="Normal 8 17 3" xfId="2475"/>
    <cellStyle name="Normal 8 17 4" xfId="2476"/>
    <cellStyle name="Normal 8 18" xfId="2477"/>
    <cellStyle name="Normal 8 18 2" xfId="2478"/>
    <cellStyle name="Normal 8 18 3" xfId="2479"/>
    <cellStyle name="Normal 8 18 4" xfId="2480"/>
    <cellStyle name="Normal 8 19" xfId="2481"/>
    <cellStyle name="Normal 8 19 2" xfId="2482"/>
    <cellStyle name="Normal 8 19 3" xfId="2483"/>
    <cellStyle name="Normal 8 19 4" xfId="2484"/>
    <cellStyle name="Normal 8 2" xfId="2485"/>
    <cellStyle name="Normal 8 2 2" xfId="2486"/>
    <cellStyle name="Normal 8 2 3" xfId="2487"/>
    <cellStyle name="Normal 8 2 4" xfId="2488"/>
    <cellStyle name="Normal 8 20" xfId="2489"/>
    <cellStyle name="Normal 8 20 2" xfId="2490"/>
    <cellStyle name="Normal 8 20 3" xfId="2491"/>
    <cellStyle name="Normal 8 20 4" xfId="2492"/>
    <cellStyle name="Normal 8 21" xfId="2493"/>
    <cellStyle name="Normal 8 21 2" xfId="2494"/>
    <cellStyle name="Normal 8 21 3" xfId="2495"/>
    <cellStyle name="Normal 8 21 4" xfId="2496"/>
    <cellStyle name="Normal 8 22" xfId="2497"/>
    <cellStyle name="Normal 8 23" xfId="2498"/>
    <cellStyle name="Normal 8 24" xfId="2499"/>
    <cellStyle name="Normal 8 3" xfId="2500"/>
    <cellStyle name="Normal 8 3 2" xfId="2501"/>
    <cellStyle name="Normal 8 3 3" xfId="2502"/>
    <cellStyle name="Normal 8 3 4" xfId="2503"/>
    <cellStyle name="Normal 8 4" xfId="2504"/>
    <cellStyle name="Normal 8 4 2" xfId="2505"/>
    <cellStyle name="Normal 8 4 3" xfId="2506"/>
    <cellStyle name="Normal 8 4 4" xfId="2507"/>
    <cellStyle name="Normal 8 5" xfId="2508"/>
    <cellStyle name="Normal 8 5 2" xfId="2509"/>
    <cellStyle name="Normal 8 5 3" xfId="2510"/>
    <cellStyle name="Normal 8 5 4" xfId="2511"/>
    <cellStyle name="Normal 8 6" xfId="2512"/>
    <cellStyle name="Normal 8 6 2" xfId="2513"/>
    <cellStyle name="Normal 8 6 3" xfId="2514"/>
    <cellStyle name="Normal 8 6 4" xfId="2515"/>
    <cellStyle name="Normal 8 7" xfId="2516"/>
    <cellStyle name="Normal 8 7 2" xfId="2517"/>
    <cellStyle name="Normal 8 7 3" xfId="2518"/>
    <cellStyle name="Normal 8 7 4" xfId="2519"/>
    <cellStyle name="Normal 8 8" xfId="2520"/>
    <cellStyle name="Normal 8 8 2" xfId="2521"/>
    <cellStyle name="Normal 8 8 3" xfId="2522"/>
    <cellStyle name="Normal 8 8 4" xfId="2523"/>
    <cellStyle name="Normal 8 9" xfId="2524"/>
    <cellStyle name="Normal 8 9 2" xfId="2525"/>
    <cellStyle name="Normal 8 9 3" xfId="2526"/>
    <cellStyle name="Normal 8 9 4" xfId="2527"/>
    <cellStyle name="Normal 9" xfId="2528"/>
    <cellStyle name="Note 10" xfId="2529"/>
    <cellStyle name="Note 10 2" xfId="2530"/>
    <cellStyle name="Note 10 3" xfId="2531"/>
    <cellStyle name="Note 10 4" xfId="2532"/>
    <cellStyle name="Note 11" xfId="2533"/>
    <cellStyle name="Note 11 2" xfId="2534"/>
    <cellStyle name="Note 11 3" xfId="2535"/>
    <cellStyle name="Note 11 4" xfId="2536"/>
    <cellStyle name="Note 12" xfId="2537"/>
    <cellStyle name="Note 12 2" xfId="2538"/>
    <cellStyle name="Note 12 3" xfId="2539"/>
    <cellStyle name="Note 12 4" xfId="2540"/>
    <cellStyle name="Note 13" xfId="2541"/>
    <cellStyle name="Note 13 2" xfId="2542"/>
    <cellStyle name="Note 13 3" xfId="2543"/>
    <cellStyle name="Note 13 4" xfId="2544"/>
    <cellStyle name="Note 14" xfId="2545"/>
    <cellStyle name="Note 14 2" xfId="2546"/>
    <cellStyle name="Note 14 3" xfId="2547"/>
    <cellStyle name="Note 14 4" xfId="2548"/>
    <cellStyle name="Note 15" xfId="2549"/>
    <cellStyle name="Note 16" xfId="2550"/>
    <cellStyle name="Note 17" xfId="2551"/>
    <cellStyle name="Note 2" xfId="2552"/>
    <cellStyle name="Note 2 2" xfId="2553"/>
    <cellStyle name="Note 2 3" xfId="2554"/>
    <cellStyle name="Note 2 4" xfId="2555"/>
    <cellStyle name="Note 3" xfId="2556"/>
    <cellStyle name="Note 3 2" xfId="2557"/>
    <cellStyle name="Note 3 3" xfId="2558"/>
    <cellStyle name="Note 3 4" xfId="2559"/>
    <cellStyle name="Note 4" xfId="2560"/>
    <cellStyle name="Note 4 2" xfId="2561"/>
    <cellStyle name="Note 4 3" xfId="2562"/>
    <cellStyle name="Note 4 4" xfId="2563"/>
    <cellStyle name="Note 5" xfId="2564"/>
    <cellStyle name="Note 5 2" xfId="2565"/>
    <cellStyle name="Note 5 3" xfId="2566"/>
    <cellStyle name="Note 5 4" xfId="2567"/>
    <cellStyle name="Note 6" xfId="2568"/>
    <cellStyle name="Note 6 2" xfId="2569"/>
    <cellStyle name="Note 6 3" xfId="2570"/>
    <cellStyle name="Note 6 4" xfId="2571"/>
    <cellStyle name="Note 7" xfId="2572"/>
    <cellStyle name="Note 7 2" xfId="2573"/>
    <cellStyle name="Note 7 3" xfId="2574"/>
    <cellStyle name="Note 7 4" xfId="2575"/>
    <cellStyle name="Note 8" xfId="2576"/>
    <cellStyle name="Note 8 2" xfId="2577"/>
    <cellStyle name="Note 8 3" xfId="2578"/>
    <cellStyle name="Note 8 4" xfId="2579"/>
    <cellStyle name="Note 9" xfId="2580"/>
    <cellStyle name="Note 9 2" xfId="2581"/>
    <cellStyle name="Note 9 3" xfId="2582"/>
    <cellStyle name="Note 9 4" xfId="2583"/>
    <cellStyle name="Output 2" xfId="2589"/>
    <cellStyle name="Percent 2" xfId="2584"/>
    <cellStyle name="Percent 2 2" xfId="2621"/>
    <cellStyle name="Percent 3" xfId="2614"/>
    <cellStyle name="Percent 4" xfId="2631"/>
    <cellStyle name="Percent 5" xfId="2652"/>
    <cellStyle name="Percent 6" xfId="13"/>
    <cellStyle name="Title" xfId="5" builtinId="15" customBuiltin="1"/>
    <cellStyle name="Total 2" xfId="2595"/>
    <cellStyle name="Warning Text 2" xfId="2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2"/>
  <sheetViews>
    <sheetView tabSelected="1" zoomScaleNormal="100" workbookViewId="0">
      <pane xSplit="3" ySplit="10" topLeftCell="CT11" activePane="bottomRight" state="frozen"/>
      <selection pane="topRight" activeCell="D1" sqref="D1"/>
      <selection pane="bottomLeft" activeCell="A11" sqref="A11"/>
      <selection pane="bottomRight" activeCell="DG17" sqref="DG17"/>
    </sheetView>
  </sheetViews>
  <sheetFormatPr defaultColWidth="9.140625" defaultRowHeight="15" x14ac:dyDescent="0.25"/>
  <cols>
    <col min="1" max="1" width="20.140625" style="10" hidden="1" customWidth="1"/>
    <col min="2" max="2" width="28.5703125" style="10" customWidth="1"/>
    <col min="3" max="3" width="19.85546875" style="10" bestFit="1" customWidth="1"/>
    <col min="4" max="11" width="11.42578125" style="10" hidden="1" customWidth="1"/>
    <col min="12" max="13" width="11.85546875" style="10" hidden="1" customWidth="1"/>
    <col min="14" max="16" width="12.42578125" style="10" hidden="1" customWidth="1"/>
    <col min="17" max="18" width="11.85546875" style="10" hidden="1" customWidth="1"/>
    <col min="19" max="19" width="11.5703125" style="10" hidden="1" customWidth="1"/>
    <col min="20" max="20" width="11.85546875" style="10" hidden="1" customWidth="1"/>
    <col min="21" max="21" width="12.5703125" style="10" hidden="1" customWidth="1"/>
    <col min="22" max="28" width="13.140625" style="10" hidden="1" customWidth="1"/>
    <col min="29" max="29" width="13.140625" style="45" hidden="1" customWidth="1"/>
    <col min="30" max="32" width="13.140625" style="10" hidden="1" customWidth="1"/>
    <col min="33" max="34" width="13.42578125" style="10" hidden="1" customWidth="1"/>
    <col min="35" max="35" width="12.5703125" style="10" hidden="1" customWidth="1"/>
    <col min="36" max="36" width="13.140625" style="10" hidden="1" customWidth="1"/>
    <col min="37" max="37" width="13.42578125" style="10" hidden="1" customWidth="1"/>
    <col min="38" max="39" width="13.140625" style="10" hidden="1" customWidth="1"/>
    <col min="40" max="40" width="13.42578125" style="10" hidden="1" customWidth="1"/>
    <col min="41" max="42" width="13.140625" style="10" hidden="1" customWidth="1"/>
    <col min="43" max="43" width="13.42578125" style="10" hidden="1" customWidth="1"/>
    <col min="44" max="44" width="14.85546875" style="68" hidden="1" customWidth="1"/>
    <col min="45" max="45" width="13.85546875" style="10" hidden="1" customWidth="1"/>
    <col min="46" max="47" width="14.42578125" style="10" hidden="1" customWidth="1"/>
    <col min="48" max="48" width="14.5703125" style="10" hidden="1" customWidth="1"/>
    <col min="49" max="52" width="14.42578125" style="10" hidden="1" customWidth="1"/>
    <col min="53" max="53" width="14.42578125" style="103" hidden="1" customWidth="1"/>
    <col min="54" max="54" width="14.42578125" style="10" hidden="1" customWidth="1"/>
    <col min="55" max="55" width="14" style="68" hidden="1" customWidth="1"/>
    <col min="56" max="56" width="11.5703125" style="10" hidden="1" customWidth="1"/>
    <col min="57" max="57" width="13.42578125" style="10" hidden="1" customWidth="1"/>
    <col min="58" max="58" width="12.5703125" style="10" hidden="1" customWidth="1"/>
    <col min="59" max="59" width="13.42578125" style="68" hidden="1" customWidth="1"/>
    <col min="60" max="60" width="15.5703125" style="10" hidden="1" customWidth="1"/>
    <col min="61" max="61" width="13.42578125" style="10" hidden="1" customWidth="1"/>
    <col min="62" max="62" width="14.42578125" style="10" hidden="1" customWidth="1"/>
    <col min="63" max="63" width="13" style="10" hidden="1" customWidth="1"/>
    <col min="64" max="64" width="12.85546875" style="68" hidden="1" customWidth="1"/>
    <col min="65" max="65" width="13.42578125" style="10" hidden="1" customWidth="1"/>
    <col min="66" max="66" width="14.140625" style="68" hidden="1" customWidth="1"/>
    <col min="67" max="67" width="11.5703125" style="68" hidden="1" customWidth="1"/>
    <col min="68" max="68" width="11.5703125" style="10" hidden="1" customWidth="1"/>
    <col min="69" max="70" width="14.42578125" style="10" hidden="1" customWidth="1"/>
    <col min="71" max="71" width="13.42578125" style="144" hidden="1" customWidth="1"/>
    <col min="72" max="72" width="14.42578125" style="144" hidden="1" customWidth="1"/>
    <col min="73" max="73" width="13.42578125" style="144" hidden="1" customWidth="1"/>
    <col min="74" max="74" width="13.85546875" style="144" hidden="1" customWidth="1"/>
    <col min="75" max="75" width="12.5703125" style="68" hidden="1" customWidth="1"/>
    <col min="76" max="76" width="12.5703125" style="144" hidden="1" customWidth="1"/>
    <col min="77" max="77" width="12.85546875" style="144" hidden="1" customWidth="1"/>
    <col min="78" max="78" width="12.5703125" style="144" hidden="1" customWidth="1"/>
    <col min="79" max="79" width="12.5703125" style="146" hidden="1" customWidth="1"/>
    <col min="80" max="80" width="12.85546875" style="144" hidden="1" customWidth="1"/>
    <col min="81" max="81" width="16.42578125" style="144" hidden="1" customWidth="1"/>
    <col min="82" max="82" width="12.5703125" style="10" hidden="1" customWidth="1"/>
    <col min="83" max="83" width="12.85546875" style="144" hidden="1" customWidth="1"/>
    <col min="84" max="85" width="13" style="144" hidden="1" customWidth="1"/>
    <col min="86" max="86" width="11.5703125" style="10" bestFit="1" customWidth="1"/>
    <col min="87" max="87" width="11.7109375" style="144" bestFit="1" customWidth="1"/>
    <col min="88" max="88" width="13.7109375" style="10" customWidth="1"/>
    <col min="89" max="89" width="14.28515625" style="144" customWidth="1"/>
    <col min="90" max="90" width="13" style="144" customWidth="1"/>
    <col min="91" max="91" width="15.140625" style="10" customWidth="1"/>
    <col min="92" max="92" width="12.5703125" style="144" bestFit="1" customWidth="1"/>
    <col min="93" max="93" width="12.85546875" style="10" customWidth="1"/>
    <col min="94" max="94" width="12.140625" style="144" bestFit="1" customWidth="1"/>
    <col min="95" max="95" width="12.5703125" style="144" bestFit="1" customWidth="1"/>
    <col min="96" max="97" width="13.140625" style="144" customWidth="1"/>
    <col min="98" max="98" width="14.140625" style="10" customWidth="1"/>
    <col min="99" max="99" width="11.7109375" style="10" bestFit="1" customWidth="1"/>
    <col min="100" max="101" width="9.140625" style="10"/>
    <col min="102" max="102" width="10.5703125" style="10" bestFit="1" customWidth="1"/>
    <col min="103" max="104" width="13.42578125" style="10" bestFit="1" customWidth="1"/>
    <col min="105" max="106" width="9.140625" style="10"/>
    <col min="107" max="107" width="13.28515625" style="10" bestFit="1" customWidth="1"/>
    <col min="108" max="16384" width="9.140625" style="10"/>
  </cols>
  <sheetData>
    <row r="1" spans="1:104" ht="15.75" thickBot="1" x14ac:dyDescent="0.3"/>
    <row r="2" spans="1:104" x14ac:dyDescent="0.2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04" x14ac:dyDescent="0.2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104" ht="15.75" thickBot="1" x14ac:dyDescent="0.3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104" x14ac:dyDescent="0.2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104" x14ac:dyDescent="0.2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104" ht="15.75" customHeight="1" thickBot="1" x14ac:dyDescent="0.3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104" ht="15.75" x14ac:dyDescent="0.25">
      <c r="AM8" s="68"/>
      <c r="CA8" s="149"/>
    </row>
    <row r="9" spans="1:104" ht="15.75" thickBot="1" x14ac:dyDescent="0.3">
      <c r="AA9" s="14"/>
      <c r="AB9" s="14"/>
      <c r="AD9" s="14"/>
      <c r="AE9" s="14"/>
      <c r="AR9" s="9"/>
      <c r="BK9" s="68"/>
      <c r="BM9" s="68"/>
      <c r="BN9" s="141"/>
      <c r="CU9" s="144"/>
      <c r="CV9" s="144"/>
      <c r="CW9" s="144"/>
      <c r="CX9" s="144"/>
      <c r="CY9" s="144"/>
      <c r="CZ9" s="144"/>
    </row>
    <row r="10" spans="1:104" ht="15.75" thickBot="1" x14ac:dyDescent="0.3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  <c r="CN10" s="150" t="s">
        <v>173</v>
      </c>
      <c r="CO10" s="150" t="s">
        <v>174</v>
      </c>
      <c r="CP10" s="150" t="s">
        <v>175</v>
      </c>
      <c r="CQ10" s="150" t="s">
        <v>176</v>
      </c>
      <c r="CR10" s="150" t="s">
        <v>177</v>
      </c>
      <c r="CS10" s="150" t="s">
        <v>178</v>
      </c>
      <c r="CT10" s="150" t="s">
        <v>179</v>
      </c>
      <c r="CU10" s="150" t="s">
        <v>180</v>
      </c>
      <c r="CV10" s="144"/>
      <c r="CW10" s="144"/>
      <c r="CX10" s="144"/>
      <c r="CY10" s="144"/>
      <c r="CZ10" s="144"/>
    </row>
    <row r="11" spans="1:104" x14ac:dyDescent="0.2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:CN11" si="19">CM12+CM23</f>
        <v>2215287.3804959999</v>
      </c>
      <c r="CN11" s="151">
        <f t="shared" si="19"/>
        <v>2211883.75</v>
      </c>
      <c r="CO11" s="151">
        <f t="shared" ref="CO11:CP11" si="20">CO12+CO23</f>
        <v>2219801.7800000003</v>
      </c>
      <c r="CP11" s="151">
        <f t="shared" si="20"/>
        <v>2237314.8369999998</v>
      </c>
      <c r="CQ11" s="151">
        <f t="shared" ref="CQ11:CR11" si="21">CQ12+CQ23</f>
        <v>2242020.2459359998</v>
      </c>
      <c r="CR11" s="151">
        <f t="shared" si="21"/>
        <v>2216338.91</v>
      </c>
      <c r="CS11" s="151">
        <f t="shared" ref="CS11:CT11" si="22">CS12+CS23</f>
        <v>2207465.4618100002</v>
      </c>
      <c r="CT11" s="151">
        <f t="shared" si="22"/>
        <v>2199599.5099999998</v>
      </c>
      <c r="CU11" s="151">
        <f t="shared" ref="CU11" si="23">CU12+CU23</f>
        <v>2152387.7599999998</v>
      </c>
      <c r="CV11" s="144"/>
      <c r="CW11" s="144"/>
      <c r="CX11" s="144"/>
      <c r="CY11" s="144"/>
      <c r="CZ11" s="144"/>
    </row>
    <row r="12" spans="1:104" x14ac:dyDescent="0.25">
      <c r="A12" s="27" t="s">
        <v>67</v>
      </c>
      <c r="B12" s="30" t="s">
        <v>27</v>
      </c>
      <c r="C12" s="29" t="s">
        <v>43</v>
      </c>
      <c r="D12" s="5">
        <f t="shared" ref="D12:O12" si="24">D13+D18</f>
        <v>1056208.28</v>
      </c>
      <c r="E12" s="3">
        <f t="shared" si="24"/>
        <v>1056703.58</v>
      </c>
      <c r="F12" s="3">
        <f t="shared" si="24"/>
        <v>1058106.01</v>
      </c>
      <c r="G12" s="3">
        <f t="shared" si="24"/>
        <v>857433.44</v>
      </c>
      <c r="H12" s="3">
        <f t="shared" si="24"/>
        <v>857433.44</v>
      </c>
      <c r="I12" s="3">
        <f t="shared" si="24"/>
        <v>858861.89999999991</v>
      </c>
      <c r="J12" s="3">
        <f t="shared" si="24"/>
        <v>859587.4800000001</v>
      </c>
      <c r="K12" s="3">
        <f t="shared" si="24"/>
        <v>859812.62000000011</v>
      </c>
      <c r="L12" s="3">
        <f t="shared" si="24"/>
        <v>860262.61000000022</v>
      </c>
      <c r="M12" s="3">
        <f t="shared" si="24"/>
        <v>860972.88000000012</v>
      </c>
      <c r="N12" s="3">
        <f t="shared" si="24"/>
        <v>816113.42</v>
      </c>
      <c r="O12" s="3">
        <f t="shared" si="24"/>
        <v>815948.48</v>
      </c>
      <c r="P12" s="71">
        <f t="shared" ref="P12:W12" si="25">P13+P18</f>
        <v>816508.01000000013</v>
      </c>
      <c r="Q12" s="71">
        <f t="shared" si="25"/>
        <v>823845.71</v>
      </c>
      <c r="R12" s="71">
        <f t="shared" si="25"/>
        <v>824482.28</v>
      </c>
      <c r="S12" s="71">
        <f t="shared" si="25"/>
        <v>824998.94000000006</v>
      </c>
      <c r="T12" s="71">
        <f t="shared" si="25"/>
        <v>833550.54</v>
      </c>
      <c r="U12" s="63">
        <f t="shared" si="25"/>
        <v>824431.14</v>
      </c>
      <c r="V12" s="63">
        <f t="shared" si="25"/>
        <v>825717.14</v>
      </c>
      <c r="W12" s="63">
        <f t="shared" si="25"/>
        <v>834367.95</v>
      </c>
      <c r="X12" s="63">
        <f t="shared" ref="X12:Y12" si="26">X13+X18</f>
        <v>834319.96</v>
      </c>
      <c r="Y12" s="63">
        <f t="shared" si="26"/>
        <v>834486.79999999981</v>
      </c>
      <c r="Z12" s="63">
        <f t="shared" ref="Z12:AA12" si="27">Z13+Z18</f>
        <v>848067.96</v>
      </c>
      <c r="AA12" s="63">
        <f t="shared" si="27"/>
        <v>848505.8899999999</v>
      </c>
      <c r="AB12" s="63">
        <f t="shared" ref="AB12:AC12" si="28">AB13+AB18</f>
        <v>862446.07000000007</v>
      </c>
      <c r="AC12" s="63">
        <f t="shared" si="28"/>
        <v>820164.40000000014</v>
      </c>
      <c r="AD12" s="63">
        <f t="shared" ref="AD12:AI12" si="29">AD13+AD18</f>
        <v>819970.80000000016</v>
      </c>
      <c r="AE12" s="63">
        <f t="shared" si="29"/>
        <v>820252.10399999993</v>
      </c>
      <c r="AF12" s="63">
        <f t="shared" si="29"/>
        <v>821902.89500000002</v>
      </c>
      <c r="AG12" s="63">
        <f t="shared" si="29"/>
        <v>754052.92999999993</v>
      </c>
      <c r="AH12" s="63">
        <f t="shared" si="29"/>
        <v>758388.41999999993</v>
      </c>
      <c r="AI12" s="63">
        <f t="shared" si="29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30">AS13+AS18</f>
        <v>739930.35</v>
      </c>
      <c r="AT12" s="84">
        <f t="shared" si="30"/>
        <v>744320.76364051003</v>
      </c>
      <c r="AU12" s="84">
        <f t="shared" si="30"/>
        <v>752048.66000000015</v>
      </c>
      <c r="AV12" s="84">
        <f t="shared" si="30"/>
        <v>752120.94000000006</v>
      </c>
      <c r="AW12" s="84">
        <f t="shared" si="30"/>
        <v>756040.60000000009</v>
      </c>
      <c r="AX12" s="84">
        <f t="shared" ref="AX12:BD12" si="31">AX13+AX18</f>
        <v>755710.37000000011</v>
      </c>
      <c r="AY12" s="84">
        <f t="shared" si="31"/>
        <v>755977.66999999993</v>
      </c>
      <c r="AZ12" s="75">
        <f t="shared" si="31"/>
        <v>761313.31</v>
      </c>
      <c r="BA12" s="75">
        <f t="shared" si="31"/>
        <v>768920.34000000008</v>
      </c>
      <c r="BB12" s="75">
        <f t="shared" si="31"/>
        <v>769236.91999999993</v>
      </c>
      <c r="BC12" s="75">
        <f t="shared" si="31"/>
        <v>742119.77999999991</v>
      </c>
      <c r="BD12" s="75">
        <f t="shared" si="31"/>
        <v>742541.64999999991</v>
      </c>
      <c r="BE12" s="84">
        <f t="shared" ref="BE12:BF12" si="32">BE13+BE18</f>
        <v>734643.94000000006</v>
      </c>
      <c r="BF12" s="84">
        <f t="shared" si="32"/>
        <v>742841.34</v>
      </c>
      <c r="BG12" s="84">
        <f t="shared" ref="BG12:BH12" si="33">BG13+BG18</f>
        <v>743306.73</v>
      </c>
      <c r="BH12" s="122">
        <f t="shared" si="33"/>
        <v>743902.1</v>
      </c>
      <c r="BI12" s="122">
        <f t="shared" ref="BI12" si="34">BI13+BI18</f>
        <v>744502.9</v>
      </c>
      <c r="BJ12" s="122">
        <f t="shared" ref="BJ12:BO12" si="35">BJ13+BJ18</f>
        <v>744506.94000000006</v>
      </c>
      <c r="BK12" s="122">
        <f t="shared" si="35"/>
        <v>761804.51</v>
      </c>
      <c r="BL12" s="122">
        <f t="shared" si="35"/>
        <v>764525.45000000007</v>
      </c>
      <c r="BM12" s="122">
        <f t="shared" si="35"/>
        <v>769573.68</v>
      </c>
      <c r="BN12" s="122">
        <f t="shared" si="35"/>
        <v>769693.41</v>
      </c>
      <c r="BO12" s="122">
        <f t="shared" si="35"/>
        <v>776579.46000000008</v>
      </c>
      <c r="BP12" s="122">
        <f t="shared" ref="BP12:BQ12" si="36">BP13+BP18</f>
        <v>777197.41</v>
      </c>
      <c r="BQ12" s="122">
        <f t="shared" si="36"/>
        <v>785443.7</v>
      </c>
      <c r="BR12" s="122">
        <f t="shared" ref="BR12:BS12" si="37">BR13+BR18</f>
        <v>775639.09</v>
      </c>
      <c r="BS12" s="122">
        <f t="shared" si="37"/>
        <v>775983.23</v>
      </c>
      <c r="BT12" s="122">
        <f t="shared" ref="BT12:BU12" si="38">BT13+BT18</f>
        <v>776483.16</v>
      </c>
      <c r="BU12" s="122">
        <f t="shared" si="38"/>
        <v>777109.83</v>
      </c>
      <c r="BV12" s="122">
        <f t="shared" ref="BV12:BW12" si="39">BV13+BV18</f>
        <v>787038.18</v>
      </c>
      <c r="BW12" s="122">
        <f t="shared" si="39"/>
        <v>795225.02</v>
      </c>
      <c r="BX12" s="122">
        <f t="shared" ref="BX12:BY12" si="40">BX13+BX18</f>
        <v>798667.18</v>
      </c>
      <c r="BY12" s="122">
        <f t="shared" si="40"/>
        <v>782623.05</v>
      </c>
      <c r="BZ12" s="122">
        <f t="shared" ref="BZ12:CA12" si="41">BZ13+BZ18</f>
        <v>782977.70000000007</v>
      </c>
      <c r="CA12" s="122">
        <f t="shared" si="41"/>
        <v>793771.25</v>
      </c>
      <c r="CB12" s="122">
        <f t="shared" ref="CB12:CC12" si="42">CB13+CB18</f>
        <v>799592.55999999994</v>
      </c>
      <c r="CC12" s="122">
        <f t="shared" si="42"/>
        <v>800458.93</v>
      </c>
      <c r="CD12" s="122">
        <f t="shared" ref="CD12:CJ12" si="43">CD13+CD18</f>
        <v>806536.14354073012</v>
      </c>
      <c r="CE12" s="122">
        <f t="shared" si="43"/>
        <v>817720.55</v>
      </c>
      <c r="CF12" s="122">
        <f t="shared" si="43"/>
        <v>824074.03</v>
      </c>
      <c r="CG12" s="122">
        <f t="shared" si="43"/>
        <v>824540.93</v>
      </c>
      <c r="CH12" s="122">
        <f t="shared" si="43"/>
        <v>809437.47</v>
      </c>
      <c r="CI12" s="122">
        <f t="shared" si="43"/>
        <v>810089.73</v>
      </c>
      <c r="CJ12" s="152">
        <f t="shared" si="43"/>
        <v>806818.9</v>
      </c>
      <c r="CK12" s="152">
        <f t="shared" ref="CK12:CL12" si="44">CK13+CK18</f>
        <v>806818.9</v>
      </c>
      <c r="CL12" s="152">
        <f t="shared" si="44"/>
        <v>813223.79</v>
      </c>
      <c r="CM12" s="152">
        <f t="shared" ref="CM12:CN12" si="45">CM13+CM18</f>
        <v>824734.38</v>
      </c>
      <c r="CN12" s="152">
        <f t="shared" si="45"/>
        <v>835918.23</v>
      </c>
      <c r="CO12" s="152">
        <f t="shared" ref="CO12:CP12" si="46">CO13+CO18</f>
        <v>836635.53</v>
      </c>
      <c r="CP12" s="152">
        <f t="shared" si="46"/>
        <v>843759.94</v>
      </c>
      <c r="CQ12" s="152">
        <f t="shared" ref="CQ12:CR12" si="47">CQ13+CQ18</f>
        <v>844867.74</v>
      </c>
      <c r="CR12" s="152">
        <f t="shared" si="47"/>
        <v>845782.34000000008</v>
      </c>
      <c r="CS12" s="152">
        <f t="shared" ref="CS12:CT12" si="48">CS13+CS18</f>
        <v>820278.15</v>
      </c>
      <c r="CT12" s="152">
        <f t="shared" si="48"/>
        <v>820333.17</v>
      </c>
      <c r="CU12" s="152">
        <f t="shared" ref="CU12" si="49">CU13+CU18</f>
        <v>799313.26</v>
      </c>
      <c r="CV12" s="144"/>
      <c r="CW12" s="144"/>
      <c r="CX12" s="144"/>
      <c r="CY12" s="144"/>
      <c r="CZ12" s="144"/>
    </row>
    <row r="13" spans="1:104" x14ac:dyDescent="0.2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50">SUM(E14:E17)</f>
        <v>66381.37</v>
      </c>
      <c r="F13" s="3">
        <f t="shared" si="50"/>
        <v>66384.69</v>
      </c>
      <c r="G13" s="3">
        <f t="shared" si="50"/>
        <v>64884.39</v>
      </c>
      <c r="H13" s="3">
        <f t="shared" si="50"/>
        <v>64884.39</v>
      </c>
      <c r="I13" s="3">
        <f t="shared" si="50"/>
        <v>70917.06</v>
      </c>
      <c r="J13" s="3">
        <f t="shared" si="50"/>
        <v>70959.520000000004</v>
      </c>
      <c r="K13" s="3">
        <f t="shared" si="50"/>
        <v>70964.850000000006</v>
      </c>
      <c r="L13" s="3">
        <f t="shared" si="50"/>
        <v>70991.17</v>
      </c>
      <c r="M13" s="3">
        <f t="shared" si="50"/>
        <v>71043.05</v>
      </c>
      <c r="N13" s="3">
        <f t="shared" si="50"/>
        <v>10175.209999999999</v>
      </c>
      <c r="O13" s="3">
        <f t="shared" si="50"/>
        <v>10184.83</v>
      </c>
      <c r="P13" s="3">
        <f t="shared" si="50"/>
        <v>10241.15</v>
      </c>
      <c r="Q13" s="3">
        <f t="shared" si="50"/>
        <v>82954.37000000001</v>
      </c>
      <c r="R13" s="3">
        <f t="shared" si="50"/>
        <v>83003.62000000001</v>
      </c>
      <c r="S13" s="3">
        <f t="shared" si="50"/>
        <v>83012.47</v>
      </c>
      <c r="T13" s="3">
        <f t="shared" si="50"/>
        <v>78152.850000000006</v>
      </c>
      <c r="U13" s="3">
        <f t="shared" si="50"/>
        <v>68491.26999999999</v>
      </c>
      <c r="V13" s="3">
        <f t="shared" si="50"/>
        <v>69012.87</v>
      </c>
      <c r="W13" s="3">
        <f t="shared" si="50"/>
        <v>73366.84</v>
      </c>
      <c r="X13" s="3">
        <f t="shared" si="50"/>
        <v>73379.31</v>
      </c>
      <c r="Y13" s="3">
        <f t="shared" si="50"/>
        <v>73379.31</v>
      </c>
      <c r="Z13" s="3">
        <f t="shared" si="50"/>
        <v>81098.820000000007</v>
      </c>
      <c r="AA13" s="3">
        <f t="shared" si="50"/>
        <v>81098.820000000007</v>
      </c>
      <c r="AB13" s="3">
        <f t="shared" si="50"/>
        <v>81698.820000000007</v>
      </c>
      <c r="AC13" s="3">
        <f t="shared" si="50"/>
        <v>17810.920000000002</v>
      </c>
      <c r="AD13" s="3">
        <f t="shared" si="50"/>
        <v>18210.920000000002</v>
      </c>
      <c r="AE13" s="3">
        <f t="shared" si="50"/>
        <v>76849.210000000006</v>
      </c>
      <c r="AF13" s="3">
        <f t="shared" si="50"/>
        <v>77329.16</v>
      </c>
      <c r="AG13" s="63">
        <f t="shared" ref="AG13:AL13" si="51">SUM(AG14:AG17)</f>
        <v>79454.16</v>
      </c>
      <c r="AH13" s="63">
        <f t="shared" si="51"/>
        <v>79454.16</v>
      </c>
      <c r="AI13" s="63">
        <f t="shared" si="51"/>
        <v>75665.58</v>
      </c>
      <c r="AJ13" s="63">
        <f t="shared" si="51"/>
        <v>75664.09</v>
      </c>
      <c r="AK13" s="63">
        <f t="shared" si="51"/>
        <v>75664.09</v>
      </c>
      <c r="AL13" s="63">
        <f t="shared" si="51"/>
        <v>68294.73</v>
      </c>
      <c r="AM13" s="63">
        <f t="shared" ref="AM13" si="52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53">SUM(AS14:AS17)</f>
        <v>57968.590000000004</v>
      </c>
      <c r="AT13" s="84">
        <f t="shared" si="53"/>
        <v>58066.99</v>
      </c>
      <c r="AU13" s="84">
        <f t="shared" si="53"/>
        <v>58164.91</v>
      </c>
      <c r="AV13" s="84">
        <f t="shared" si="53"/>
        <v>57920.100000000006</v>
      </c>
      <c r="AW13" s="84">
        <f t="shared" si="53"/>
        <v>58620.100000000006</v>
      </c>
      <c r="AX13" s="84">
        <f t="shared" si="53"/>
        <v>58499.060000000005</v>
      </c>
      <c r="AY13" s="84">
        <f t="shared" ref="AY13:BF13" si="54">SUM(AY14:AY17)</f>
        <v>58741.19</v>
      </c>
      <c r="AZ13" s="75">
        <f t="shared" si="54"/>
        <v>58741.19</v>
      </c>
      <c r="BA13" s="75">
        <f t="shared" si="54"/>
        <v>58841.19</v>
      </c>
      <c r="BB13" s="75">
        <f t="shared" si="54"/>
        <v>58841.19</v>
      </c>
      <c r="BC13" s="75">
        <f t="shared" si="54"/>
        <v>18417.7</v>
      </c>
      <c r="BD13" s="75">
        <f t="shared" si="54"/>
        <v>18517.7</v>
      </c>
      <c r="BE13" s="84">
        <f t="shared" si="54"/>
        <v>10102</v>
      </c>
      <c r="BF13" s="84">
        <f t="shared" si="54"/>
        <v>99699.12</v>
      </c>
      <c r="BG13" s="84">
        <f t="shared" ref="BG13:BH13" si="55">SUM(BG14:BG17)</f>
        <v>99799.12</v>
      </c>
      <c r="BH13" s="122">
        <f t="shared" si="55"/>
        <v>99799.12</v>
      </c>
      <c r="BI13" s="122">
        <f t="shared" ref="BI13:BJ13" si="56">SUM(BI14:BI17)</f>
        <v>99799.12</v>
      </c>
      <c r="BJ13" s="122">
        <f t="shared" si="56"/>
        <v>99797.119999999995</v>
      </c>
      <c r="BK13" s="122">
        <f t="shared" ref="BK13:BL13" si="57">SUM(BK14:BK17)</f>
        <v>99797.119999999995</v>
      </c>
      <c r="BL13" s="122">
        <f t="shared" si="57"/>
        <v>99797.119999999995</v>
      </c>
      <c r="BM13" s="122">
        <f t="shared" ref="BM13" si="58">SUM(BM14:BM17)</f>
        <v>126292.12</v>
      </c>
      <c r="BN13" s="122">
        <f t="shared" ref="BN13:BO13" si="59">SUM(BN14:BN17)</f>
        <v>126292.12</v>
      </c>
      <c r="BO13" s="122">
        <f t="shared" si="59"/>
        <v>126292.12</v>
      </c>
      <c r="BP13" s="122">
        <f t="shared" ref="BP13:BQ13" si="60">SUM(BP14:BP17)</f>
        <v>126292.12</v>
      </c>
      <c r="BQ13" s="122">
        <f t="shared" si="60"/>
        <v>126342.33</v>
      </c>
      <c r="BR13" s="122">
        <f t="shared" ref="BR13:BS13" si="61">SUM(BR14:BR17)</f>
        <v>36845.21</v>
      </c>
      <c r="BS13" s="122">
        <f t="shared" si="61"/>
        <v>36845.21</v>
      </c>
      <c r="BT13" s="122">
        <f t="shared" ref="BT13:BU13" si="62">SUM(BT14:BT17)</f>
        <v>36845.21</v>
      </c>
      <c r="BU13" s="122">
        <f t="shared" si="62"/>
        <v>36845.21</v>
      </c>
      <c r="BV13" s="122">
        <f t="shared" ref="BV13:BW13" si="63">SUM(BV14:BV17)</f>
        <v>52559.47</v>
      </c>
      <c r="BW13" s="122">
        <f t="shared" si="63"/>
        <v>52509.19</v>
      </c>
      <c r="BX13" s="122">
        <f t="shared" ref="BX13:BY13" si="64">SUM(BX14:BX17)</f>
        <v>56509.22</v>
      </c>
      <c r="BY13" s="122">
        <f t="shared" si="64"/>
        <v>30014.240000000002</v>
      </c>
      <c r="BZ13" s="122">
        <f t="shared" ref="BZ13:CA13" si="65">SUM(BZ14:BZ17)</f>
        <v>30014.26</v>
      </c>
      <c r="CA13" s="122">
        <f t="shared" si="65"/>
        <v>30014.32</v>
      </c>
      <c r="CB13" s="122">
        <f t="shared" ref="CB13:CC13" si="66">SUM(CB14:CB17)</f>
        <v>30016.44</v>
      </c>
      <c r="CC13" s="122">
        <f t="shared" si="66"/>
        <v>30016.52</v>
      </c>
      <c r="CD13" s="122">
        <f t="shared" ref="CD13:CE13" si="67">SUM(CD14:CD17)</f>
        <v>30016.52</v>
      </c>
      <c r="CE13" s="122">
        <f t="shared" si="67"/>
        <v>30016.74</v>
      </c>
      <c r="CF13" s="122">
        <f t="shared" ref="CF13:CG13" si="68">SUM(CF14:CF17)</f>
        <v>30016.78</v>
      </c>
      <c r="CG13" s="122">
        <f t="shared" si="68"/>
        <v>72905.14</v>
      </c>
      <c r="CH13" s="122">
        <f t="shared" ref="CH13:CJ13" si="69">SUM(CH14:CH17)</f>
        <v>57190.38</v>
      </c>
      <c r="CI13" s="122">
        <f t="shared" si="69"/>
        <v>104760.23</v>
      </c>
      <c r="CJ13" s="152">
        <f t="shared" si="69"/>
        <v>100569.64</v>
      </c>
      <c r="CK13" s="152">
        <f t="shared" ref="CK13:CL13" si="70">SUM(CK14:CK17)</f>
        <v>100569.64</v>
      </c>
      <c r="CL13" s="152">
        <f t="shared" si="70"/>
        <v>100569.64</v>
      </c>
      <c r="CM13" s="152">
        <f t="shared" ref="CM13:CN13" si="71">SUM(CM14:CM17)</f>
        <v>100569.64</v>
      </c>
      <c r="CN13" s="152">
        <f t="shared" si="71"/>
        <v>100567.59</v>
      </c>
      <c r="CO13" s="152">
        <f t="shared" ref="CO13:CP13" si="72">SUM(CO14:CO17)</f>
        <v>100567.59</v>
      </c>
      <c r="CP13" s="152">
        <f t="shared" si="72"/>
        <v>100758.18</v>
      </c>
      <c r="CQ13" s="152">
        <f t="shared" ref="CQ13:CR13" si="73">SUM(CQ14:CQ17)</f>
        <v>100758.19</v>
      </c>
      <c r="CR13" s="152">
        <f t="shared" si="73"/>
        <v>100758.18</v>
      </c>
      <c r="CS13" s="152">
        <f t="shared" ref="CS13:CT13" si="74">SUM(CS14:CS17)</f>
        <v>57869.85</v>
      </c>
      <c r="CT13" s="152">
        <f t="shared" si="74"/>
        <v>57935.64</v>
      </c>
      <c r="CU13" s="152">
        <f t="shared" ref="CU13" si="75">SUM(CU14:CU17)</f>
        <v>10365.790000000001</v>
      </c>
      <c r="CV13" s="144"/>
      <c r="CW13" s="144"/>
      <c r="CX13" s="144"/>
      <c r="CY13" s="144"/>
      <c r="CZ13" s="144"/>
    </row>
    <row r="14" spans="1:104" x14ac:dyDescent="0.2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19">
        <v>90460.23</v>
      </c>
      <c r="CK14" s="119">
        <v>90460.23</v>
      </c>
      <c r="CL14" s="119">
        <v>90460.23</v>
      </c>
      <c r="CM14" s="119">
        <v>90460.23</v>
      </c>
      <c r="CN14" s="153">
        <v>90458.18</v>
      </c>
      <c r="CO14" s="153">
        <v>90458.18</v>
      </c>
      <c r="CP14" s="153">
        <v>90458.18</v>
      </c>
      <c r="CQ14" s="153">
        <v>90458.19</v>
      </c>
      <c r="CR14" s="153">
        <v>90458.18</v>
      </c>
      <c r="CS14" s="153">
        <v>47569.85</v>
      </c>
      <c r="CT14" s="153">
        <v>47635.64</v>
      </c>
      <c r="CU14" s="153">
        <v>65.790000000000006</v>
      </c>
      <c r="CV14" s="144"/>
      <c r="CW14" s="144"/>
      <c r="CX14" s="144"/>
      <c r="CY14" s="144"/>
      <c r="CZ14" s="144"/>
    </row>
    <row r="15" spans="1:104" x14ac:dyDescent="0.2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44"/>
      <c r="CW15" s="144"/>
      <c r="CX15" s="144"/>
      <c r="CY15" s="144"/>
      <c r="CZ15" s="144"/>
    </row>
    <row r="16" spans="1:104" x14ac:dyDescent="0.2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3">
        <v>10109.41</v>
      </c>
      <c r="CK16" s="153">
        <v>10109.41</v>
      </c>
      <c r="CL16" s="153">
        <v>10109.41</v>
      </c>
      <c r="CM16" s="153">
        <v>10109.41</v>
      </c>
      <c r="CN16" s="153">
        <v>10109.41</v>
      </c>
      <c r="CO16" s="153">
        <v>10109.41</v>
      </c>
      <c r="CP16" s="153">
        <v>10300</v>
      </c>
      <c r="CQ16" s="153">
        <v>10300</v>
      </c>
      <c r="CR16" s="153">
        <v>10300</v>
      </c>
      <c r="CS16" s="153">
        <v>10300</v>
      </c>
      <c r="CT16" s="153">
        <v>10300</v>
      </c>
      <c r="CU16" s="153">
        <v>10300</v>
      </c>
      <c r="CV16" s="144"/>
      <c r="CW16" s="144"/>
      <c r="CX16" s="144"/>
      <c r="CY16" s="144"/>
      <c r="CZ16" s="144"/>
    </row>
    <row r="17" spans="1:104" x14ac:dyDescent="0.2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3">
        <v>0</v>
      </c>
      <c r="CK17" s="153">
        <v>0</v>
      </c>
      <c r="CL17" s="153">
        <v>0</v>
      </c>
      <c r="CM17" s="153">
        <v>0</v>
      </c>
      <c r="CN17" s="153">
        <v>0</v>
      </c>
      <c r="CO17" s="153">
        <v>0</v>
      </c>
      <c r="CP17" s="153">
        <v>0</v>
      </c>
      <c r="CQ17" s="153">
        <v>0</v>
      </c>
      <c r="CR17" s="153">
        <v>0</v>
      </c>
      <c r="CS17" s="153">
        <v>0</v>
      </c>
      <c r="CT17" s="153">
        <v>0</v>
      </c>
      <c r="CU17" s="153">
        <v>0</v>
      </c>
      <c r="CV17" s="144"/>
      <c r="CW17" s="144"/>
      <c r="CX17" s="144"/>
      <c r="CY17" s="144"/>
      <c r="CZ17" s="144"/>
    </row>
    <row r="18" spans="1:104" x14ac:dyDescent="0.25">
      <c r="A18" s="27" t="s">
        <v>72</v>
      </c>
      <c r="B18" s="32" t="s">
        <v>32</v>
      </c>
      <c r="C18" s="29" t="s">
        <v>49</v>
      </c>
      <c r="D18" s="5">
        <f t="shared" ref="D18:O18" si="76">SUM(D19:D22)</f>
        <v>989113.49000000011</v>
      </c>
      <c r="E18" s="3">
        <f t="shared" si="76"/>
        <v>990322.21</v>
      </c>
      <c r="F18" s="3">
        <f t="shared" si="76"/>
        <v>991721.32</v>
      </c>
      <c r="G18" s="3">
        <f t="shared" si="76"/>
        <v>792549.04999999993</v>
      </c>
      <c r="H18" s="3">
        <f t="shared" si="76"/>
        <v>792549.04999999993</v>
      </c>
      <c r="I18" s="3">
        <f t="shared" si="76"/>
        <v>787944.84</v>
      </c>
      <c r="J18" s="3">
        <f t="shared" si="76"/>
        <v>788627.96000000008</v>
      </c>
      <c r="K18" s="3">
        <f t="shared" si="76"/>
        <v>788847.77000000014</v>
      </c>
      <c r="L18" s="3">
        <f t="shared" si="76"/>
        <v>789271.44000000018</v>
      </c>
      <c r="M18" s="3">
        <f t="shared" si="76"/>
        <v>789929.83000000007</v>
      </c>
      <c r="N18" s="3">
        <f t="shared" si="76"/>
        <v>805938.21000000008</v>
      </c>
      <c r="O18" s="3">
        <f t="shared" si="76"/>
        <v>805763.65</v>
      </c>
      <c r="P18" s="71">
        <f t="shared" ref="P18:W18" si="77">SUM(P19:P22)</f>
        <v>806266.8600000001</v>
      </c>
      <c r="Q18" s="71">
        <f t="shared" si="77"/>
        <v>740891.34</v>
      </c>
      <c r="R18" s="71">
        <f t="shared" si="77"/>
        <v>741478.66</v>
      </c>
      <c r="S18" s="71">
        <f t="shared" si="77"/>
        <v>741986.47000000009</v>
      </c>
      <c r="T18" s="71">
        <f t="shared" si="77"/>
        <v>755397.69000000006</v>
      </c>
      <c r="U18" s="63">
        <f t="shared" si="77"/>
        <v>755939.87</v>
      </c>
      <c r="V18" s="63">
        <f t="shared" si="77"/>
        <v>756704.27</v>
      </c>
      <c r="W18" s="63">
        <f t="shared" si="77"/>
        <v>761001.11</v>
      </c>
      <c r="X18" s="63">
        <f t="shared" ref="X18:Y18" si="78">SUM(X19:X22)</f>
        <v>760940.65</v>
      </c>
      <c r="Y18" s="63">
        <f t="shared" si="78"/>
        <v>761107.48999999987</v>
      </c>
      <c r="Z18" s="63">
        <f t="shared" ref="Z18:AA18" si="79">SUM(Z19:Z22)</f>
        <v>766969.1399999999</v>
      </c>
      <c r="AA18" s="63">
        <f t="shared" si="79"/>
        <v>767407.07</v>
      </c>
      <c r="AB18" s="63">
        <f t="shared" ref="AB18:AG18" si="80">SUM(AB19:AB22)</f>
        <v>780747.25</v>
      </c>
      <c r="AC18" s="63">
        <f t="shared" si="80"/>
        <v>802353.4800000001</v>
      </c>
      <c r="AD18" s="63">
        <f t="shared" si="80"/>
        <v>801759.88000000012</v>
      </c>
      <c r="AE18" s="63">
        <f t="shared" si="80"/>
        <v>743402.89399999997</v>
      </c>
      <c r="AF18" s="63">
        <f t="shared" si="80"/>
        <v>744573.73499999999</v>
      </c>
      <c r="AG18" s="63">
        <f t="shared" si="80"/>
        <v>674598.7699999999</v>
      </c>
      <c r="AH18" s="63">
        <f t="shared" ref="AH18:AI18" si="81">SUM(AH19:AH22)</f>
        <v>678934.25999999989</v>
      </c>
      <c r="AI18" s="63">
        <f t="shared" si="81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82">SUM(AS19:AS22)</f>
        <v>681961.76</v>
      </c>
      <c r="AT18" s="87">
        <f t="shared" si="82"/>
        <v>686253.77364051004</v>
      </c>
      <c r="AU18" s="87">
        <f t="shared" si="82"/>
        <v>693883.75000000012</v>
      </c>
      <c r="AV18" s="87">
        <f t="shared" si="82"/>
        <v>694200.84000000008</v>
      </c>
      <c r="AW18" s="87">
        <f t="shared" si="82"/>
        <v>697420.50000000012</v>
      </c>
      <c r="AX18" s="87">
        <f t="shared" si="82"/>
        <v>697211.31</v>
      </c>
      <c r="AY18" s="87">
        <f t="shared" ref="AY18:BF18" si="83">SUM(AY19:AY22)</f>
        <v>697236.47999999998</v>
      </c>
      <c r="AZ18" s="75">
        <f t="shared" si="83"/>
        <v>702572.12</v>
      </c>
      <c r="BA18" s="75">
        <f t="shared" si="83"/>
        <v>710079.15</v>
      </c>
      <c r="BB18" s="75">
        <f t="shared" si="83"/>
        <v>710395.73</v>
      </c>
      <c r="BC18" s="75">
        <f t="shared" si="83"/>
        <v>723702.08</v>
      </c>
      <c r="BD18" s="75">
        <f t="shared" si="83"/>
        <v>724023.95</v>
      </c>
      <c r="BE18" s="84">
        <f t="shared" si="83"/>
        <v>724541.94000000006</v>
      </c>
      <c r="BF18" s="84">
        <f t="shared" si="83"/>
        <v>643142.22</v>
      </c>
      <c r="BG18" s="84">
        <f t="shared" ref="BG18:BH18" si="84">SUM(BG19:BG22)</f>
        <v>643507.61</v>
      </c>
      <c r="BH18" s="122">
        <f t="shared" si="84"/>
        <v>644102.98</v>
      </c>
      <c r="BI18" s="122">
        <f t="shared" ref="BI18:BJ18" si="85">SUM(BI19:BI22)</f>
        <v>644703.78</v>
      </c>
      <c r="BJ18" s="122">
        <f t="shared" si="85"/>
        <v>644709.82000000007</v>
      </c>
      <c r="BK18" s="122">
        <f t="shared" ref="BK18:BL18" si="86">SUM(BK19:BK22)</f>
        <v>662007.39</v>
      </c>
      <c r="BL18" s="122">
        <f t="shared" si="86"/>
        <v>664728.33000000007</v>
      </c>
      <c r="BM18" s="122">
        <f t="shared" ref="BM18" si="87">SUM(BM19:BM22)</f>
        <v>643281.56000000006</v>
      </c>
      <c r="BN18" s="122">
        <f t="shared" ref="BN18:BO18" si="88">SUM(BN19:BN22)</f>
        <v>643401.29</v>
      </c>
      <c r="BO18" s="122">
        <f t="shared" si="88"/>
        <v>650287.34000000008</v>
      </c>
      <c r="BP18" s="122">
        <f t="shared" ref="BP18:BQ18" si="89">SUM(BP19:BP22)</f>
        <v>650905.29</v>
      </c>
      <c r="BQ18" s="122">
        <f t="shared" si="89"/>
        <v>659101.37</v>
      </c>
      <c r="BR18" s="122">
        <f t="shared" ref="BR18:BS18" si="90">SUM(BR19:BR22)</f>
        <v>738793.88</v>
      </c>
      <c r="BS18" s="122">
        <f t="shared" si="90"/>
        <v>739138.02</v>
      </c>
      <c r="BT18" s="122">
        <f t="shared" ref="BT18:BU18" si="91">SUM(BT19:BT22)</f>
        <v>739637.95000000007</v>
      </c>
      <c r="BU18" s="122">
        <f t="shared" si="91"/>
        <v>740264.62</v>
      </c>
      <c r="BV18" s="122">
        <f t="shared" ref="BV18:BW18" si="92">SUM(BV19:BV22)</f>
        <v>734478.71000000008</v>
      </c>
      <c r="BW18" s="122">
        <f t="shared" si="92"/>
        <v>742715.83000000007</v>
      </c>
      <c r="BX18" s="122">
        <f t="shared" ref="BX18:BY18" si="93">SUM(BX19:BX22)</f>
        <v>742157.96000000008</v>
      </c>
      <c r="BY18" s="122">
        <f t="shared" si="93"/>
        <v>752608.81</v>
      </c>
      <c r="BZ18" s="122">
        <f t="shared" ref="BZ18:CA18" si="94">SUM(BZ19:BZ22)</f>
        <v>752963.44000000006</v>
      </c>
      <c r="CA18" s="122">
        <f t="shared" si="94"/>
        <v>763756.93</v>
      </c>
      <c r="CB18" s="122">
        <f t="shared" ref="CB18:CC18" si="95">SUM(CB19:CB22)</f>
        <v>769576.12</v>
      </c>
      <c r="CC18" s="122">
        <f t="shared" si="95"/>
        <v>770442.41</v>
      </c>
      <c r="CD18" s="122">
        <f t="shared" ref="CD18:CE18" si="96">SUM(CD19:CD22)</f>
        <v>776519.6235407301</v>
      </c>
      <c r="CE18" s="122">
        <f t="shared" si="96"/>
        <v>787703.81</v>
      </c>
      <c r="CF18" s="122">
        <f t="shared" ref="CF18:CG18" si="97">SUM(CF19:CF22)</f>
        <v>794057.25</v>
      </c>
      <c r="CG18" s="122">
        <f t="shared" si="97"/>
        <v>751635.79</v>
      </c>
      <c r="CH18" s="122">
        <f t="shared" ref="CH18:CJ18" si="98">SUM(CH19:CH22)</f>
        <v>752247.09</v>
      </c>
      <c r="CI18" s="122">
        <f t="shared" si="98"/>
        <v>705329.5</v>
      </c>
      <c r="CJ18" s="152">
        <f t="shared" si="98"/>
        <v>706249.26</v>
      </c>
      <c r="CK18" s="152">
        <f t="shared" ref="CK18:CL18" si="99">SUM(CK19:CK22)</f>
        <v>706249.26</v>
      </c>
      <c r="CL18" s="152">
        <f t="shared" si="99"/>
        <v>712654.15</v>
      </c>
      <c r="CM18" s="152">
        <f t="shared" ref="CM18:CN18" si="100">SUM(CM19:CM22)</f>
        <v>724164.74</v>
      </c>
      <c r="CN18" s="152">
        <f t="shared" si="100"/>
        <v>735350.64</v>
      </c>
      <c r="CO18" s="152">
        <f t="shared" ref="CO18:CP18" si="101">SUM(CO19:CO22)</f>
        <v>736067.94000000006</v>
      </c>
      <c r="CP18" s="152">
        <f t="shared" si="101"/>
        <v>743001.76</v>
      </c>
      <c r="CQ18" s="152">
        <f t="shared" ref="CQ18:CR18" si="102">SUM(CQ19:CQ22)</f>
        <v>744109.55</v>
      </c>
      <c r="CR18" s="152">
        <f t="shared" si="102"/>
        <v>745024.16</v>
      </c>
      <c r="CS18" s="152">
        <f t="shared" ref="CS18:CT18" si="103">SUM(CS19:CS22)</f>
        <v>762408.3</v>
      </c>
      <c r="CT18" s="152">
        <f t="shared" si="103"/>
        <v>762397.53</v>
      </c>
      <c r="CU18" s="152">
        <f t="shared" ref="CU18" si="104">SUM(CU19:CU22)</f>
        <v>788947.47</v>
      </c>
      <c r="CV18" s="144"/>
      <c r="CW18" s="144"/>
      <c r="CX18" s="144"/>
      <c r="CY18" s="144"/>
      <c r="CZ18" s="144"/>
    </row>
    <row r="19" spans="1:104" x14ac:dyDescent="0.2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3">
        <v>706249.11</v>
      </c>
      <c r="CK19" s="153">
        <v>706249.11</v>
      </c>
      <c r="CL19" s="153">
        <v>712654</v>
      </c>
      <c r="CM19" s="153">
        <v>724164.59</v>
      </c>
      <c r="CN19" s="153">
        <v>735350.49</v>
      </c>
      <c r="CO19" s="153">
        <v>736067.79</v>
      </c>
      <c r="CP19" s="153">
        <v>743001.61</v>
      </c>
      <c r="CQ19" s="153">
        <v>744109.4</v>
      </c>
      <c r="CR19" s="153">
        <v>745024.01</v>
      </c>
      <c r="CS19" s="153">
        <v>762408.15</v>
      </c>
      <c r="CT19" s="153">
        <v>762397.38</v>
      </c>
      <c r="CU19" s="153">
        <v>788947.32</v>
      </c>
      <c r="CV19" s="144"/>
      <c r="CW19" s="144"/>
      <c r="CX19" s="144"/>
      <c r="CY19" s="144"/>
      <c r="CZ19" s="144"/>
    </row>
    <row r="20" spans="1:104" x14ac:dyDescent="0.2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105">0-AG15</f>
        <v>0</v>
      </c>
      <c r="AH20" s="62">
        <f t="shared" si="105"/>
        <v>0</v>
      </c>
      <c r="AI20" s="62">
        <f t="shared" si="105"/>
        <v>0</v>
      </c>
      <c r="AJ20" s="62">
        <f t="shared" si="105"/>
        <v>0</v>
      </c>
      <c r="AK20" s="62">
        <f t="shared" si="105"/>
        <v>0</v>
      </c>
      <c r="AL20" s="62">
        <f t="shared" si="105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44"/>
      <c r="CW20" s="144"/>
      <c r="CX20" s="144"/>
      <c r="CY20" s="144"/>
      <c r="CZ20" s="144"/>
    </row>
    <row r="21" spans="1:104" x14ac:dyDescent="0.2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3">
        <v>0</v>
      </c>
      <c r="CK21" s="153">
        <v>0</v>
      </c>
      <c r="CL21" s="153">
        <v>0</v>
      </c>
      <c r="CM21" s="153">
        <v>0</v>
      </c>
      <c r="CN21" s="153">
        <v>0</v>
      </c>
      <c r="CO21" s="153">
        <v>0</v>
      </c>
      <c r="CP21" s="153">
        <v>0</v>
      </c>
      <c r="CQ21" s="153">
        <v>0</v>
      </c>
      <c r="CR21" s="153">
        <v>0</v>
      </c>
      <c r="CS21" s="153">
        <v>0</v>
      </c>
      <c r="CT21" s="153">
        <v>0</v>
      </c>
      <c r="CU21" s="153">
        <v>0</v>
      </c>
      <c r="CV21" s="144"/>
      <c r="CW21" s="144"/>
    </row>
    <row r="22" spans="1:104" x14ac:dyDescent="0.2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3">
        <v>0.15</v>
      </c>
      <c r="CK22" s="153">
        <v>0.15</v>
      </c>
      <c r="CL22" s="153">
        <v>0.15</v>
      </c>
      <c r="CM22" s="153">
        <v>0.15</v>
      </c>
      <c r="CN22" s="153">
        <v>0.15</v>
      </c>
      <c r="CO22" s="153">
        <v>0.15</v>
      </c>
      <c r="CP22" s="153">
        <v>0.15</v>
      </c>
      <c r="CQ22" s="153">
        <v>0.15</v>
      </c>
      <c r="CR22" s="153">
        <v>0.15</v>
      </c>
      <c r="CS22" s="153">
        <v>0.15</v>
      </c>
      <c r="CT22" s="153">
        <v>0.15</v>
      </c>
      <c r="CU22" s="153">
        <v>0.15</v>
      </c>
      <c r="CV22" s="144"/>
      <c r="CW22" s="144"/>
    </row>
    <row r="23" spans="1:104" x14ac:dyDescent="0.25">
      <c r="A23" s="27" t="s">
        <v>77</v>
      </c>
      <c r="B23" s="30" t="s">
        <v>35</v>
      </c>
      <c r="C23" s="29" t="s">
        <v>44</v>
      </c>
      <c r="D23" s="5">
        <f t="shared" ref="D23:O23" si="106">D24+D30</f>
        <v>988790.75936999987</v>
      </c>
      <c r="E23" s="3">
        <f t="shared" si="106"/>
        <v>989036.85355999996</v>
      </c>
      <c r="F23" s="3">
        <f t="shared" si="106"/>
        <v>969147.32040000008</v>
      </c>
      <c r="G23" s="3">
        <f t="shared" si="106"/>
        <v>1192676.7069599999</v>
      </c>
      <c r="H23" s="3">
        <f t="shared" si="106"/>
        <v>1216502.4066000003</v>
      </c>
      <c r="I23" s="3">
        <f t="shared" si="106"/>
        <v>1227864.9310200003</v>
      </c>
      <c r="J23" s="3">
        <f t="shared" si="106"/>
        <v>1230925.9461699999</v>
      </c>
      <c r="K23" s="3">
        <f t="shared" si="106"/>
        <v>1225944.9040000001</v>
      </c>
      <c r="L23" s="3">
        <f t="shared" si="106"/>
        <v>1241960.3099999998</v>
      </c>
      <c r="M23" s="3">
        <f t="shared" si="106"/>
        <v>1245463.3429700001</v>
      </c>
      <c r="N23" s="3">
        <f t="shared" si="106"/>
        <v>1249265.31006</v>
      </c>
      <c r="O23" s="3">
        <f t="shared" si="106"/>
        <v>1252810.9733400003</v>
      </c>
      <c r="P23" s="71">
        <f t="shared" ref="P23:W23" si="107">P24+P30</f>
        <v>1260519.15973</v>
      </c>
      <c r="Q23" s="71">
        <f t="shared" si="107"/>
        <v>1278616.3289400002</v>
      </c>
      <c r="R23" s="71">
        <f t="shared" si="107"/>
        <v>1292220.7340999998</v>
      </c>
      <c r="S23" s="71">
        <f t="shared" si="107"/>
        <v>1288413.09928</v>
      </c>
      <c r="T23" s="71">
        <f t="shared" si="107"/>
        <v>1309342.4064500001</v>
      </c>
      <c r="U23" s="63">
        <f t="shared" si="107"/>
        <v>1320210.2649599998</v>
      </c>
      <c r="V23" s="63">
        <f t="shared" si="107"/>
        <v>1322759.6212000002</v>
      </c>
      <c r="W23" s="63">
        <f t="shared" si="107"/>
        <v>1316276.2434599998</v>
      </c>
      <c r="X23" s="63">
        <f t="shared" ref="X23:AA23" si="108">X24+X30</f>
        <v>1315743.4576000003</v>
      </c>
      <c r="Y23" s="63">
        <f t="shared" si="108"/>
        <v>1313642.5281099998</v>
      </c>
      <c r="Z23" s="63">
        <f t="shared" si="108"/>
        <v>1306406.3199230002</v>
      </c>
      <c r="AA23" s="63">
        <f t="shared" si="108"/>
        <v>1310340.4601072001</v>
      </c>
      <c r="AB23" s="63">
        <f t="shared" ref="AB23:AD23" si="109">AB24+AB30</f>
        <v>1245446.7671700001</v>
      </c>
      <c r="AC23" s="63">
        <f t="shared" si="109"/>
        <v>1253003.2915399999</v>
      </c>
      <c r="AD23" s="63">
        <f t="shared" si="109"/>
        <v>1212205.5786000001</v>
      </c>
      <c r="AE23" s="63">
        <f t="shared" ref="AE23:AF23" si="110">AE24+AE30</f>
        <v>1215708.0604699999</v>
      </c>
      <c r="AF23" s="63">
        <f t="shared" si="110"/>
        <v>1321954.5215600003</v>
      </c>
      <c r="AG23" s="63">
        <f t="shared" ref="AG23:AI23" si="111">AG24+AG30</f>
        <v>1321587.4209999999</v>
      </c>
      <c r="AH23" s="63">
        <f t="shared" si="111"/>
        <v>1291515.5162</v>
      </c>
      <c r="AI23" s="63">
        <f t="shared" si="111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112">AS24+AS30</f>
        <v>1340273.0387200001</v>
      </c>
      <c r="AT23" s="84">
        <f t="shared" si="112"/>
        <v>1275211.3199999998</v>
      </c>
      <c r="AU23" s="84">
        <f t="shared" si="112"/>
        <v>1265271.5691899997</v>
      </c>
      <c r="AV23" s="101">
        <f t="shared" si="112"/>
        <v>1269063.51</v>
      </c>
      <c r="AW23" s="101">
        <f t="shared" si="112"/>
        <v>1348877.5699999998</v>
      </c>
      <c r="AX23" s="87">
        <f t="shared" si="112"/>
        <v>1273779.3599999999</v>
      </c>
      <c r="AY23" s="87">
        <f t="shared" ref="AY23:BF23" si="113">AY24+AY30</f>
        <v>1248680.6200000001</v>
      </c>
      <c r="AZ23" s="75">
        <f t="shared" si="113"/>
        <v>1332157.5699999998</v>
      </c>
      <c r="BA23" s="75">
        <f t="shared" si="113"/>
        <v>1309567.93</v>
      </c>
      <c r="BB23" s="75">
        <f t="shared" si="113"/>
        <v>1280942.6299999999</v>
      </c>
      <c r="BC23" s="75">
        <f t="shared" si="113"/>
        <v>1330156.46</v>
      </c>
      <c r="BD23" s="75">
        <f t="shared" si="113"/>
        <v>1336460.52</v>
      </c>
      <c r="BE23" s="84">
        <f t="shared" si="113"/>
        <v>1249991.9099999999</v>
      </c>
      <c r="BF23" s="84">
        <f t="shared" si="113"/>
        <v>1294109.96</v>
      </c>
      <c r="BG23" s="84">
        <f t="shared" ref="BG23:BL23" si="114">BG24+BG30</f>
        <v>1255361.1800000002</v>
      </c>
      <c r="BH23" s="122">
        <f t="shared" si="114"/>
        <v>1226710.01</v>
      </c>
      <c r="BI23" s="122">
        <f t="shared" si="114"/>
        <v>1299876.3099999998</v>
      </c>
      <c r="BJ23" s="122">
        <f t="shared" si="114"/>
        <v>1260541.3999999999</v>
      </c>
      <c r="BK23" s="122">
        <f t="shared" si="114"/>
        <v>1246281.79</v>
      </c>
      <c r="BL23" s="122">
        <f t="shared" si="114"/>
        <v>1318028.97</v>
      </c>
      <c r="BM23" s="122">
        <f t="shared" ref="BM23:BS23" si="115">BM24+BM30</f>
        <v>1320057.9699532001</v>
      </c>
      <c r="BN23" s="122">
        <f t="shared" si="115"/>
        <v>1284671.8399999999</v>
      </c>
      <c r="BO23" s="122">
        <f t="shared" si="115"/>
        <v>1351858.9200000002</v>
      </c>
      <c r="BP23" s="122">
        <f t="shared" si="115"/>
        <v>1359536.8719199998</v>
      </c>
      <c r="BQ23" s="122">
        <f t="shared" si="115"/>
        <v>1294020.51</v>
      </c>
      <c r="BR23" s="122">
        <f t="shared" si="115"/>
        <v>1305847.9400000002</v>
      </c>
      <c r="BS23" s="122">
        <f t="shared" si="115"/>
        <v>1348908.23</v>
      </c>
      <c r="BT23" s="122">
        <f t="shared" ref="BT23:BU23" si="116">BT24+BT30</f>
        <v>1309502.03</v>
      </c>
      <c r="BU23" s="122">
        <f t="shared" si="116"/>
        <v>1365516.95</v>
      </c>
      <c r="BV23" s="122">
        <f t="shared" ref="BV23" si="117">BV24+BV30</f>
        <v>1383403.06</v>
      </c>
      <c r="BW23" s="122">
        <f t="shared" ref="BW23:CB23" si="118">BW24+BW30</f>
        <v>1357335.5104400001</v>
      </c>
      <c r="BX23" s="122">
        <f t="shared" si="118"/>
        <v>1435682.86</v>
      </c>
      <c r="BY23" s="122">
        <f t="shared" si="118"/>
        <v>1387173.15</v>
      </c>
      <c r="BZ23" s="122">
        <f t="shared" si="118"/>
        <v>1379498.44</v>
      </c>
      <c r="CA23" s="122">
        <f t="shared" si="118"/>
        <v>1427882.04</v>
      </c>
      <c r="CB23" s="122">
        <f t="shared" si="118"/>
        <v>1401609.8199999998</v>
      </c>
      <c r="CC23" s="122">
        <f t="shared" ref="CC23" si="119">CC24+CC30</f>
        <v>1352746.2711099999</v>
      </c>
      <c r="CD23" s="122">
        <f t="shared" ref="CD23:CJ23" si="120">CD24+CD30</f>
        <v>1426752.0783299999</v>
      </c>
      <c r="CE23" s="122">
        <f t="shared" si="120"/>
        <v>1432061.33</v>
      </c>
      <c r="CF23" s="122">
        <f t="shared" si="120"/>
        <v>1421286.6343200002</v>
      </c>
      <c r="CG23" s="122">
        <f t="shared" si="120"/>
        <v>1400399.97596</v>
      </c>
      <c r="CH23" s="122">
        <f t="shared" si="120"/>
        <v>1409069.84</v>
      </c>
      <c r="CI23" s="122">
        <f t="shared" si="120"/>
        <v>1390049.0789999999</v>
      </c>
      <c r="CJ23" s="152">
        <f t="shared" si="120"/>
        <v>1412092.589952</v>
      </c>
      <c r="CK23" s="152">
        <f t="shared" ref="CK23:CL23" si="121">CK24+CK30</f>
        <v>1409973.97</v>
      </c>
      <c r="CL23" s="152">
        <f t="shared" si="121"/>
        <v>1379673.39466</v>
      </c>
      <c r="CM23" s="152">
        <f t="shared" ref="CM23:CN23" si="122">CM24+CM30</f>
        <v>1390553.0004960001</v>
      </c>
      <c r="CN23" s="152">
        <f t="shared" si="122"/>
        <v>1375965.52</v>
      </c>
      <c r="CO23" s="152">
        <f t="shared" ref="CO23:CP23" si="123">CO24+CO30</f>
        <v>1383166.25</v>
      </c>
      <c r="CP23" s="152">
        <f t="shared" si="123"/>
        <v>1393554.8969999999</v>
      </c>
      <c r="CQ23" s="152">
        <f t="shared" ref="CQ23:CR23" si="124">CQ24+CQ30</f>
        <v>1397152.5059359998</v>
      </c>
      <c r="CR23" s="152">
        <f t="shared" si="124"/>
        <v>1370556.5699999998</v>
      </c>
      <c r="CS23" s="152">
        <f t="shared" ref="CS23:CT23" si="125">CS24+CS30</f>
        <v>1387187.3118100001</v>
      </c>
      <c r="CT23" s="152">
        <f t="shared" si="125"/>
        <v>1379266.3399999999</v>
      </c>
      <c r="CU23" s="152">
        <f t="shared" ref="CU23" si="126">CU24+CU30</f>
        <v>1353074.4999999998</v>
      </c>
      <c r="CV23" s="144"/>
      <c r="CW23" s="144"/>
    </row>
    <row r="24" spans="1:104" x14ac:dyDescent="0.25">
      <c r="A24" s="27" t="s">
        <v>78</v>
      </c>
      <c r="B24" s="32" t="s">
        <v>36</v>
      </c>
      <c r="C24" s="29" t="s">
        <v>54</v>
      </c>
      <c r="D24" s="5">
        <f t="shared" ref="D24:O24" si="127">SUM(D25:D29)</f>
        <v>77695.080780000004</v>
      </c>
      <c r="E24" s="3">
        <f t="shared" si="127"/>
        <v>75607.229530000011</v>
      </c>
      <c r="F24" s="3">
        <f t="shared" si="127"/>
        <v>41540.734320000003</v>
      </c>
      <c r="G24" s="3">
        <f t="shared" si="127"/>
        <v>24411.99222</v>
      </c>
      <c r="H24" s="3">
        <f t="shared" si="127"/>
        <v>41956.486799999999</v>
      </c>
      <c r="I24" s="3">
        <f t="shared" si="127"/>
        <v>39288.248999999996</v>
      </c>
      <c r="J24" s="3">
        <f t="shared" si="127"/>
        <v>34248.642940000005</v>
      </c>
      <c r="K24" s="3">
        <f t="shared" si="127"/>
        <v>30978.435600000001</v>
      </c>
      <c r="L24" s="3">
        <f t="shared" si="127"/>
        <v>39303.455999999998</v>
      </c>
      <c r="M24" s="3">
        <f t="shared" si="127"/>
        <v>32616.648960000002</v>
      </c>
      <c r="N24" s="3">
        <f t="shared" si="127"/>
        <v>39455.742359999997</v>
      </c>
      <c r="O24" s="3">
        <f t="shared" si="127"/>
        <v>3954.1640400000001</v>
      </c>
      <c r="P24" s="71">
        <f t="shared" ref="P24:W24" si="128">SUM(P25:P29)</f>
        <v>4655.22498</v>
      </c>
      <c r="Q24" s="71">
        <f t="shared" si="128"/>
        <v>5731.2872699999998</v>
      </c>
      <c r="R24" s="71">
        <f t="shared" si="128"/>
        <v>5927.3861499999994</v>
      </c>
      <c r="S24" s="71">
        <f t="shared" si="128"/>
        <v>5796.3655600000002</v>
      </c>
      <c r="T24" s="71">
        <f t="shared" si="128"/>
        <v>5919.3732799999998</v>
      </c>
      <c r="U24" s="63">
        <f t="shared" si="128"/>
        <v>6003.0547200000001</v>
      </c>
      <c r="V24" s="63">
        <f t="shared" si="128"/>
        <v>6339.124240000001</v>
      </c>
      <c r="W24" s="63">
        <f t="shared" si="128"/>
        <v>6490.666729999999</v>
      </c>
      <c r="X24" s="63">
        <f t="shared" ref="X24:AA24" si="129">SUM(X25:X29)</f>
        <v>17082.573200000003</v>
      </c>
      <c r="Y24" s="63">
        <f t="shared" si="129"/>
        <v>16814.76801</v>
      </c>
      <c r="Z24" s="63">
        <f t="shared" si="129"/>
        <v>16257.843622999999</v>
      </c>
      <c r="AA24" s="63">
        <f t="shared" si="129"/>
        <v>16145.160255999999</v>
      </c>
      <c r="AB24" s="63">
        <f t="shared" ref="AB24:AC24" si="130">SUM(AB25:AB29)</f>
        <v>15440.139252000001</v>
      </c>
      <c r="AC24" s="63">
        <f t="shared" si="130"/>
        <v>15539.229419999998</v>
      </c>
      <c r="AD24" s="63">
        <f t="shared" ref="AD24:AJ24" si="131">SUM(AD25:AD29)</f>
        <v>5289.1213360000002</v>
      </c>
      <c r="AE24" s="63">
        <f t="shared" si="131"/>
        <v>5282.6434000000008</v>
      </c>
      <c r="AF24" s="63">
        <f t="shared" si="131"/>
        <v>7130.5630000000001</v>
      </c>
      <c r="AG24" s="63">
        <f t="shared" si="131"/>
        <v>6820.2749999999996</v>
      </c>
      <c r="AH24" s="63">
        <f t="shared" si="131"/>
        <v>5969.7509199999995</v>
      </c>
      <c r="AI24" s="63">
        <f t="shared" si="131"/>
        <v>6530.8766599999999</v>
      </c>
      <c r="AJ24" s="63">
        <f t="shared" si="131"/>
        <v>6725.0215199999993</v>
      </c>
      <c r="AK24" s="63">
        <f t="shared" ref="AK24:AL24" si="132">SUM(AK25:AK29)</f>
        <v>6971.49496</v>
      </c>
      <c r="AL24" s="63">
        <f t="shared" si="132"/>
        <v>6369.2561399999995</v>
      </c>
      <c r="AM24" s="63">
        <f t="shared" ref="AM24" si="133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34">SUM(AS25:AS29)</f>
        <v>16977.620220000004</v>
      </c>
      <c r="AT24" s="75">
        <f t="shared" si="134"/>
        <v>15842.89</v>
      </c>
      <c r="AU24" s="75">
        <f t="shared" si="134"/>
        <v>15501.210000000001</v>
      </c>
      <c r="AV24" s="101">
        <f t="shared" si="134"/>
        <v>15351.49</v>
      </c>
      <c r="AW24" s="101">
        <f t="shared" si="134"/>
        <v>16100.630000000001</v>
      </c>
      <c r="AX24" s="87">
        <f t="shared" si="134"/>
        <v>15031.699999999999</v>
      </c>
      <c r="AY24" s="87">
        <f t="shared" ref="AY24:BF24" si="135">SUM(AY25:AY29)</f>
        <v>14278.08</v>
      </c>
      <c r="AZ24" s="75">
        <f t="shared" si="135"/>
        <v>14845.69</v>
      </c>
      <c r="BA24" s="75">
        <f t="shared" si="135"/>
        <v>17479.22</v>
      </c>
      <c r="BB24" s="75">
        <f t="shared" si="135"/>
        <v>5753.9</v>
      </c>
      <c r="BC24" s="75">
        <f t="shared" si="135"/>
        <v>6954.51</v>
      </c>
      <c r="BD24" s="75">
        <f t="shared" si="135"/>
        <v>6689.33</v>
      </c>
      <c r="BE24" s="84">
        <f t="shared" si="135"/>
        <v>6122.71</v>
      </c>
      <c r="BF24" s="84">
        <f t="shared" si="135"/>
        <v>6319.48</v>
      </c>
      <c r="BG24" s="84">
        <f t="shared" ref="BG24:BH24" si="136">SUM(BG25:BG29)</f>
        <v>5758.6100000000006</v>
      </c>
      <c r="BH24" s="122">
        <f t="shared" si="136"/>
        <v>5687.21</v>
      </c>
      <c r="BI24" s="122">
        <f t="shared" ref="BI24:BJ24" si="137">SUM(BI25:BI29)</f>
        <v>6234.89</v>
      </c>
      <c r="BJ24" s="122">
        <f t="shared" si="137"/>
        <v>5986.79</v>
      </c>
      <c r="BK24" s="122">
        <f t="shared" ref="BK24" si="138">SUM(BK25:BK29)</f>
        <v>4271.58</v>
      </c>
      <c r="BL24" s="122">
        <f t="shared" ref="BL24:BQ24" si="139">SUM(BL25:BL29)</f>
        <v>4016.9400000000005</v>
      </c>
      <c r="BM24" s="122">
        <f t="shared" si="139"/>
        <v>1822.29</v>
      </c>
      <c r="BN24" s="122">
        <f t="shared" si="139"/>
        <v>1764.1399999999999</v>
      </c>
      <c r="BO24" s="122">
        <f t="shared" si="139"/>
        <v>2502.5299999999997</v>
      </c>
      <c r="BP24" s="122">
        <f t="shared" si="139"/>
        <v>2522.9700000000003</v>
      </c>
      <c r="BQ24" s="122">
        <f t="shared" si="139"/>
        <v>2429.9899999999998</v>
      </c>
      <c r="BR24" s="122">
        <f t="shared" ref="BR24:BS24" si="140">SUM(BR25:BR29)</f>
        <v>2599.0500000000002</v>
      </c>
      <c r="BS24" s="122">
        <f t="shared" si="140"/>
        <v>2084.2999999999997</v>
      </c>
      <c r="BT24" s="122">
        <f t="shared" ref="BT24:BU24" si="141">SUM(BT25:BT29)</f>
        <v>2416.48</v>
      </c>
      <c r="BU24" s="122">
        <f t="shared" si="141"/>
        <v>2109.5500000000002</v>
      </c>
      <c r="BV24" s="122">
        <f t="shared" ref="BV24:BW24" si="142">SUM(BV25:BV29)</f>
        <v>2081.5899999999997</v>
      </c>
      <c r="BW24" s="122">
        <f t="shared" si="142"/>
        <v>2162.0756799999999</v>
      </c>
      <c r="BX24" s="122">
        <f t="shared" ref="BX24:BY24" si="143">SUM(BX25:BX29)</f>
        <v>2206.6</v>
      </c>
      <c r="BY24" s="122">
        <f t="shared" si="143"/>
        <v>2099.9</v>
      </c>
      <c r="BZ24" s="122">
        <f t="shared" ref="BZ24:CA24" si="144">SUM(BZ25:BZ29)</f>
        <v>1797.9399999999998</v>
      </c>
      <c r="CA24" s="122">
        <f t="shared" si="144"/>
        <v>1545.87</v>
      </c>
      <c r="CB24" s="122">
        <f t="shared" ref="CB24:CC24" si="145">SUM(CB25:CB29)</f>
        <v>1501.1389999999999</v>
      </c>
      <c r="CC24" s="122">
        <f t="shared" si="145"/>
        <v>1384.0945400000001</v>
      </c>
      <c r="CD24" s="122">
        <f t="shared" ref="CD24:CE24" si="146">SUM(CD25:CD29)</f>
        <v>1494.3235199999999</v>
      </c>
      <c r="CE24" s="122">
        <f t="shared" si="146"/>
        <v>1441.38</v>
      </c>
      <c r="CF24" s="122">
        <f t="shared" ref="CF24:CG24" si="147">SUM(CF25:CF29)</f>
        <v>930.52679999999987</v>
      </c>
      <c r="CG24" s="122">
        <f t="shared" si="147"/>
        <v>1272.1770899999999</v>
      </c>
      <c r="CH24" s="122">
        <f t="shared" ref="CH24:CJ24" si="148">SUM(CH25:CH29)</f>
        <v>1644.7199999999998</v>
      </c>
      <c r="CI24" s="122">
        <f t="shared" si="148"/>
        <v>1510.12</v>
      </c>
      <c r="CJ24" s="152">
        <f t="shared" si="148"/>
        <v>1409.18</v>
      </c>
      <c r="CK24" s="152">
        <f t="shared" ref="CK24:CL24" si="149">SUM(CK25:CK29)</f>
        <v>1409.71</v>
      </c>
      <c r="CL24" s="152">
        <f t="shared" si="149"/>
        <v>1332.1948199999999</v>
      </c>
      <c r="CM24" s="152">
        <f t="shared" ref="CM24:CN24" si="150">SUM(CM25:CM29)</f>
        <v>1427.328606</v>
      </c>
      <c r="CN24" s="152">
        <f t="shared" si="150"/>
        <v>1144.5900000000001</v>
      </c>
      <c r="CO24" s="152">
        <f t="shared" ref="CO24:CP24" si="151">SUM(CO25:CO29)</f>
        <v>1045.29</v>
      </c>
      <c r="CP24" s="152">
        <f t="shared" si="151"/>
        <v>885.9670000000001</v>
      </c>
      <c r="CQ24" s="152">
        <f t="shared" ref="CQ24:CR24" si="152">SUM(CQ25:CQ29)</f>
        <v>884.9572159999999</v>
      </c>
      <c r="CR24" s="152">
        <f t="shared" si="152"/>
        <v>982.25</v>
      </c>
      <c r="CS24" s="152">
        <f t="shared" ref="CS24:CT24" si="153">SUM(CS25:CS29)</f>
        <v>944.65445499999998</v>
      </c>
      <c r="CT24" s="152">
        <f t="shared" si="153"/>
        <v>1332.66</v>
      </c>
      <c r="CU24" s="152">
        <f t="shared" ref="CU24" si="154">SUM(CU25:CU29)</f>
        <v>728.91</v>
      </c>
      <c r="CV24" s="144"/>
      <c r="CW24" s="144"/>
      <c r="CZ24" s="68"/>
    </row>
    <row r="25" spans="1:104" x14ac:dyDescent="0.2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3">
        <v>596.19000000000005</v>
      </c>
      <c r="CK25" s="153">
        <v>592.66999999999996</v>
      </c>
      <c r="CL25" s="153">
        <v>578.95155999999997</v>
      </c>
      <c r="CM25" s="153">
        <v>800.47169400000007</v>
      </c>
      <c r="CN25" s="153">
        <v>707.98</v>
      </c>
      <c r="CO25" s="153">
        <v>695.33</v>
      </c>
      <c r="CP25" s="153">
        <v>569.37400000000002</v>
      </c>
      <c r="CQ25" s="153">
        <v>577.07874399999992</v>
      </c>
      <c r="CR25" s="153">
        <v>679.67</v>
      </c>
      <c r="CS25" s="153">
        <v>702.71195999999998</v>
      </c>
      <c r="CT25" s="153">
        <v>687.08</v>
      </c>
      <c r="CU25" s="153">
        <v>679.11</v>
      </c>
      <c r="CV25" s="144"/>
      <c r="CW25" s="144"/>
      <c r="CZ25" s="68"/>
    </row>
    <row r="26" spans="1:104" x14ac:dyDescent="0.2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3">
        <v>812.99</v>
      </c>
      <c r="CK26" s="153">
        <v>817.04</v>
      </c>
      <c r="CL26" s="153">
        <v>753.24325999999996</v>
      </c>
      <c r="CM26" s="153">
        <v>626.85691200000008</v>
      </c>
      <c r="CN26" s="153">
        <v>436.61</v>
      </c>
      <c r="CO26" s="153">
        <v>349.96</v>
      </c>
      <c r="CP26" s="153">
        <v>316.59300000000002</v>
      </c>
      <c r="CQ26" s="153">
        <v>307.87847199999999</v>
      </c>
      <c r="CR26" s="153">
        <v>302.58</v>
      </c>
      <c r="CS26" s="153">
        <v>241.94249500000001</v>
      </c>
      <c r="CT26" s="153">
        <v>645.58000000000004</v>
      </c>
      <c r="CU26" s="153">
        <v>49.8</v>
      </c>
      <c r="CV26" s="144"/>
      <c r="CW26" s="144"/>
    </row>
    <row r="27" spans="1:104" x14ac:dyDescent="0.2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0</v>
      </c>
      <c r="CS27" s="153">
        <v>0</v>
      </c>
      <c r="CT27" s="153">
        <v>0</v>
      </c>
      <c r="CU27" s="153">
        <v>0</v>
      </c>
      <c r="CV27" s="144"/>
      <c r="CW27" s="144"/>
    </row>
    <row r="28" spans="1:104" x14ac:dyDescent="0.2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44"/>
      <c r="CW28" s="144"/>
    </row>
    <row r="29" spans="1:104" x14ac:dyDescent="0.2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44"/>
      <c r="CW29" s="144"/>
    </row>
    <row r="30" spans="1:104" x14ac:dyDescent="0.25">
      <c r="A30" s="27" t="s">
        <v>84</v>
      </c>
      <c r="B30" s="32" t="s">
        <v>32</v>
      </c>
      <c r="C30" s="29" t="s">
        <v>60</v>
      </c>
      <c r="D30" s="5">
        <f t="shared" ref="D30:O30" si="155">SUM(D31:D35)</f>
        <v>911095.67858999991</v>
      </c>
      <c r="E30" s="3">
        <f t="shared" si="155"/>
        <v>913429.62402999995</v>
      </c>
      <c r="F30" s="3">
        <f t="shared" si="155"/>
        <v>927606.58608000004</v>
      </c>
      <c r="G30" s="3">
        <f t="shared" si="155"/>
        <v>1168264.71474</v>
      </c>
      <c r="H30" s="3">
        <f t="shared" si="155"/>
        <v>1174545.9198000003</v>
      </c>
      <c r="I30" s="3">
        <f t="shared" si="155"/>
        <v>1188576.6820200002</v>
      </c>
      <c r="J30" s="3">
        <f t="shared" si="155"/>
        <v>1196677.30323</v>
      </c>
      <c r="K30" s="3">
        <f t="shared" si="155"/>
        <v>1194966.4684000001</v>
      </c>
      <c r="L30" s="3">
        <f t="shared" si="155"/>
        <v>1202656.8539999998</v>
      </c>
      <c r="M30" s="3">
        <f t="shared" si="155"/>
        <v>1212846.6940100002</v>
      </c>
      <c r="N30" s="3">
        <f t="shared" si="155"/>
        <v>1209809.5677</v>
      </c>
      <c r="O30" s="3">
        <f t="shared" si="155"/>
        <v>1248856.8093000003</v>
      </c>
      <c r="P30" s="71">
        <f t="shared" ref="P30:W30" si="156">SUM(P31:P35)</f>
        <v>1255863.93475</v>
      </c>
      <c r="Q30" s="71">
        <f t="shared" si="156"/>
        <v>1272885.0416700002</v>
      </c>
      <c r="R30" s="71">
        <f t="shared" si="156"/>
        <v>1286293.3479499999</v>
      </c>
      <c r="S30" s="71">
        <f t="shared" si="156"/>
        <v>1282616.7337199999</v>
      </c>
      <c r="T30" s="71">
        <f t="shared" si="156"/>
        <v>1303423.0331700002</v>
      </c>
      <c r="U30" s="63">
        <f t="shared" si="156"/>
        <v>1314207.2102399999</v>
      </c>
      <c r="V30" s="63">
        <f t="shared" si="156"/>
        <v>1316420.4969600001</v>
      </c>
      <c r="W30" s="63">
        <f t="shared" si="156"/>
        <v>1309785.5767299999</v>
      </c>
      <c r="X30" s="63">
        <f t="shared" ref="X30:Z30" si="157">SUM(X31:X35)</f>
        <v>1298660.8844000003</v>
      </c>
      <c r="Y30" s="63">
        <f t="shared" si="157"/>
        <v>1296827.7600999998</v>
      </c>
      <c r="Z30" s="63">
        <f t="shared" si="157"/>
        <v>1290148.4763000002</v>
      </c>
      <c r="AA30" s="63">
        <f t="shared" ref="AA30" si="158">SUM(AA31:AA35)</f>
        <v>1294195.2998512001</v>
      </c>
      <c r="AB30" s="63">
        <f t="shared" ref="AB30:AG30" si="159">SUM(AB31:AB35)</f>
        <v>1230006.6279180001</v>
      </c>
      <c r="AC30" s="63">
        <f t="shared" si="159"/>
        <v>1237464.0621199999</v>
      </c>
      <c r="AD30" s="63">
        <f t="shared" si="159"/>
        <v>1206916.4572640001</v>
      </c>
      <c r="AE30" s="63">
        <f t="shared" si="159"/>
        <v>1210425.41707</v>
      </c>
      <c r="AF30" s="63">
        <f t="shared" si="159"/>
        <v>1314823.9585600002</v>
      </c>
      <c r="AG30" s="63">
        <f t="shared" si="159"/>
        <v>1314767.1459999999</v>
      </c>
      <c r="AH30" s="63">
        <f t="shared" ref="AH30:AM30" si="160">SUM(AH31:AH35)</f>
        <v>1285545.7652799999</v>
      </c>
      <c r="AI30" s="63">
        <f t="shared" si="160"/>
        <v>1270570.7071199999</v>
      </c>
      <c r="AJ30" s="63">
        <f t="shared" si="160"/>
        <v>1256129.0195999998</v>
      </c>
      <c r="AK30" s="63">
        <f t="shared" si="160"/>
        <v>1261013.0362</v>
      </c>
      <c r="AL30" s="63">
        <f t="shared" si="160"/>
        <v>1286127.9108599997</v>
      </c>
      <c r="AM30" s="63">
        <f t="shared" si="160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61">SUM(AS31:AS35)</f>
        <v>1323295.4185000001</v>
      </c>
      <c r="AT30" s="75">
        <f t="shared" si="161"/>
        <v>1259368.43</v>
      </c>
      <c r="AU30" s="75">
        <f t="shared" si="161"/>
        <v>1249770.3591899998</v>
      </c>
      <c r="AV30" s="40">
        <f t="shared" si="161"/>
        <v>1253712.02</v>
      </c>
      <c r="AW30" s="40">
        <f t="shared" si="161"/>
        <v>1332776.94</v>
      </c>
      <c r="AX30" s="87">
        <f t="shared" si="161"/>
        <v>1258747.6599999999</v>
      </c>
      <c r="AY30" s="87">
        <f t="shared" ref="AY30:BF30" si="162">SUM(AY31:AY35)</f>
        <v>1234402.54</v>
      </c>
      <c r="AZ30" s="75">
        <f t="shared" si="162"/>
        <v>1317311.8799999999</v>
      </c>
      <c r="BA30" s="75">
        <f t="shared" si="162"/>
        <v>1292088.71</v>
      </c>
      <c r="BB30" s="75">
        <f t="shared" si="162"/>
        <v>1275188.73</v>
      </c>
      <c r="BC30" s="75">
        <f t="shared" si="162"/>
        <v>1323201.95</v>
      </c>
      <c r="BD30" s="75">
        <f t="shared" si="162"/>
        <v>1329771.19</v>
      </c>
      <c r="BE30" s="84">
        <f t="shared" si="162"/>
        <v>1243869.2</v>
      </c>
      <c r="BF30" s="84">
        <f t="shared" si="162"/>
        <v>1287790.48</v>
      </c>
      <c r="BG30" s="84">
        <f t="shared" ref="BG30" si="163">SUM(BG31:BG35)</f>
        <v>1249602.57</v>
      </c>
      <c r="BH30" s="122">
        <f>SUM(BH31:BH35)</f>
        <v>1221022.8</v>
      </c>
      <c r="BI30" s="122">
        <f t="shared" ref="BI30:BJ30" si="164">SUM(BI31:BI35)</f>
        <v>1293641.42</v>
      </c>
      <c r="BJ30" s="122">
        <f t="shared" si="164"/>
        <v>1254554.6099999999</v>
      </c>
      <c r="BK30" s="122">
        <f t="shared" ref="BK30:BL30" si="165">SUM(BK31:BK35)</f>
        <v>1242010.21</v>
      </c>
      <c r="BL30" s="122">
        <f t="shared" si="165"/>
        <v>1314012.03</v>
      </c>
      <c r="BM30" s="122">
        <f t="shared" ref="BM30" si="166">SUM(BM31:BM35)</f>
        <v>1318235.6799532</v>
      </c>
      <c r="BN30" s="122">
        <f t="shared" ref="BN30:BO30" si="167">SUM(BN31:BN35)</f>
        <v>1282907.7</v>
      </c>
      <c r="BO30" s="122">
        <f t="shared" si="167"/>
        <v>1349356.3900000001</v>
      </c>
      <c r="BP30" s="122">
        <f t="shared" ref="BP30:BU30" si="168">SUM(BP31:BP35)</f>
        <v>1357013.9019199999</v>
      </c>
      <c r="BQ30" s="122">
        <f t="shared" si="168"/>
        <v>1291590.52</v>
      </c>
      <c r="BR30" s="122">
        <f t="shared" si="168"/>
        <v>1303248.8900000001</v>
      </c>
      <c r="BS30" s="122">
        <f t="shared" si="168"/>
        <v>1346823.93</v>
      </c>
      <c r="BT30" s="122">
        <f t="shared" si="168"/>
        <v>1307085.55</v>
      </c>
      <c r="BU30" s="122">
        <f t="shared" si="168"/>
        <v>1363407.4</v>
      </c>
      <c r="BV30" s="122">
        <f t="shared" ref="BV30:BW30" si="169">SUM(BV31:BV35)</f>
        <v>1381321.47</v>
      </c>
      <c r="BW30" s="122">
        <f t="shared" si="169"/>
        <v>1355173.4347600001</v>
      </c>
      <c r="BX30" s="122">
        <f t="shared" ref="BX30:BY30" si="170">SUM(BX31:BX35)</f>
        <v>1433476.26</v>
      </c>
      <c r="BY30" s="122">
        <f t="shared" si="170"/>
        <v>1385073.25</v>
      </c>
      <c r="BZ30" s="122">
        <f t="shared" ref="BZ30:CA30" si="171">SUM(BZ31:BZ35)</f>
        <v>1377700.5</v>
      </c>
      <c r="CA30" s="122">
        <f t="shared" si="171"/>
        <v>1426336.17</v>
      </c>
      <c r="CB30" s="122">
        <f t="shared" ref="CB30:CC30" si="172">SUM(CB31:CB35)</f>
        <v>1400108.6809999999</v>
      </c>
      <c r="CC30" s="122">
        <f t="shared" si="172"/>
        <v>1351362.1765699999</v>
      </c>
      <c r="CD30" s="122">
        <f t="shared" ref="CD30:CE30" si="173">SUM(CD31:CD35)</f>
        <v>1425257.7548099998</v>
      </c>
      <c r="CE30" s="122">
        <f t="shared" si="173"/>
        <v>1430619.9500000002</v>
      </c>
      <c r="CF30" s="122">
        <f t="shared" ref="CF30:CG30" si="174">SUM(CF31:CF35)</f>
        <v>1420356.1075200001</v>
      </c>
      <c r="CG30" s="122">
        <f t="shared" si="174"/>
        <v>1399127.7988700001</v>
      </c>
      <c r="CH30" s="122">
        <f t="shared" ref="CH30:CJ30" si="175">SUM(CH31:CH35)</f>
        <v>1407425.12</v>
      </c>
      <c r="CI30" s="122">
        <f t="shared" si="175"/>
        <v>1388538.9589999998</v>
      </c>
      <c r="CJ30" s="152">
        <f t="shared" si="175"/>
        <v>1410683.409952</v>
      </c>
      <c r="CK30" s="152">
        <f t="shared" ref="CK30:CL30" si="176">SUM(CK31:CK35)</f>
        <v>1408564.26</v>
      </c>
      <c r="CL30" s="152">
        <f t="shared" si="176"/>
        <v>1378341.1998399999</v>
      </c>
      <c r="CM30" s="152">
        <f t="shared" ref="CM30:CN30" si="177">SUM(CM31:CM35)</f>
        <v>1389125.6718900001</v>
      </c>
      <c r="CN30" s="152">
        <f t="shared" si="177"/>
        <v>1374820.93</v>
      </c>
      <c r="CO30" s="152">
        <f t="shared" ref="CO30:CP30" si="178">SUM(CO31:CO35)</f>
        <v>1382120.96</v>
      </c>
      <c r="CP30" s="152">
        <f t="shared" si="178"/>
        <v>1392668.93</v>
      </c>
      <c r="CQ30" s="152">
        <f t="shared" ref="CQ30:CR30" si="179">SUM(CQ31:CQ35)</f>
        <v>1396267.5487199998</v>
      </c>
      <c r="CR30" s="152">
        <f t="shared" si="179"/>
        <v>1369574.3199999998</v>
      </c>
      <c r="CS30" s="152">
        <f t="shared" ref="CS30:CT30" si="180">SUM(CS31:CS35)</f>
        <v>1386242.657355</v>
      </c>
      <c r="CT30" s="152">
        <f t="shared" si="180"/>
        <v>1377933.68</v>
      </c>
      <c r="CU30" s="152">
        <f t="shared" ref="CU30" si="181">SUM(CU31:CU35)</f>
        <v>1352345.5899999999</v>
      </c>
      <c r="CV30" s="144"/>
      <c r="CW30" s="144"/>
    </row>
    <row r="31" spans="1:104" x14ac:dyDescent="0.2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3">
        <v>106186.03</v>
      </c>
      <c r="CK31" s="153">
        <v>105946.27</v>
      </c>
      <c r="CL31" s="153">
        <v>107172.72412</v>
      </c>
      <c r="CM31" s="153">
        <v>103234.729488</v>
      </c>
      <c r="CN31" s="153">
        <v>109808.36</v>
      </c>
      <c r="CO31" s="153">
        <v>109420.29</v>
      </c>
      <c r="CP31" s="153">
        <v>110320.82</v>
      </c>
      <c r="CQ31" s="153">
        <v>110751.15788</v>
      </c>
      <c r="CR31" s="153">
        <v>108802.4</v>
      </c>
      <c r="CS31" s="153">
        <v>110976.09448999999</v>
      </c>
      <c r="CT31" s="153">
        <v>110286.71</v>
      </c>
      <c r="CU31" s="153">
        <v>107671.83</v>
      </c>
      <c r="CV31" s="144"/>
      <c r="CW31" s="144"/>
      <c r="CX31" s="68"/>
    </row>
    <row r="32" spans="1:104" x14ac:dyDescent="0.2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3">
        <v>508146.26295200002</v>
      </c>
      <c r="CK32" s="153">
        <v>506846.44</v>
      </c>
      <c r="CL32" s="153">
        <v>492677.16849999997</v>
      </c>
      <c r="CM32" s="153">
        <v>496698.06357600004</v>
      </c>
      <c r="CN32" s="153">
        <v>486295.25</v>
      </c>
      <c r="CO32" s="153">
        <v>487729.55</v>
      </c>
      <c r="CP32" s="153">
        <v>490620.17</v>
      </c>
      <c r="CQ32" s="153">
        <v>490820.16948799998</v>
      </c>
      <c r="CR32" s="153">
        <v>480647.33</v>
      </c>
      <c r="CS32" s="153">
        <v>484618.52266000002</v>
      </c>
      <c r="CT32" s="153">
        <v>479019.37</v>
      </c>
      <c r="CU32" s="153">
        <v>470395.51</v>
      </c>
      <c r="CV32" s="144"/>
      <c r="CW32" s="144"/>
      <c r="CX32" s="68"/>
    </row>
    <row r="33" spans="1:102" x14ac:dyDescent="0.2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53">
        <v>0</v>
      </c>
      <c r="CQ33" s="153">
        <v>0</v>
      </c>
      <c r="CR33" s="153">
        <v>0</v>
      </c>
      <c r="CS33" s="153">
        <v>0</v>
      </c>
      <c r="CT33" s="153">
        <v>0</v>
      </c>
      <c r="CU33" s="153">
        <v>0</v>
      </c>
      <c r="CV33" s="144"/>
      <c r="CW33" s="144"/>
      <c r="CX33" s="68"/>
    </row>
    <row r="34" spans="1:102" x14ac:dyDescent="0.2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53">
        <v>0</v>
      </c>
      <c r="CQ34" s="153">
        <v>0</v>
      </c>
      <c r="CR34" s="153">
        <v>0</v>
      </c>
      <c r="CS34" s="153">
        <v>0</v>
      </c>
      <c r="CT34" s="153">
        <v>0</v>
      </c>
      <c r="CU34" s="153">
        <v>0</v>
      </c>
      <c r="CV34" s="144"/>
      <c r="CW34" s="144"/>
      <c r="CX34" s="68"/>
    </row>
    <row r="35" spans="1:102" ht="15.75" thickBot="1" x14ac:dyDescent="0.3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4">
        <v>796351.11699999997</v>
      </c>
      <c r="CK35" s="154">
        <v>795771.55</v>
      </c>
      <c r="CL35" s="154">
        <v>778491.30721999996</v>
      </c>
      <c r="CM35" s="154">
        <v>789192.87882600003</v>
      </c>
      <c r="CN35" s="154">
        <v>778717.32</v>
      </c>
      <c r="CO35" s="154">
        <v>784971.12</v>
      </c>
      <c r="CP35" s="154">
        <v>791727.94</v>
      </c>
      <c r="CQ35" s="154">
        <v>794696.22135199991</v>
      </c>
      <c r="CR35" s="154">
        <v>780124.59</v>
      </c>
      <c r="CS35" s="154">
        <v>790648.04020499997</v>
      </c>
      <c r="CT35" s="154">
        <v>788627.6</v>
      </c>
      <c r="CU35" s="154">
        <v>774278.25</v>
      </c>
      <c r="CV35" s="144"/>
      <c r="CW35" s="144"/>
      <c r="CX35" s="68"/>
    </row>
    <row r="36" spans="1:102" x14ac:dyDescent="0.2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  <c r="CO36" s="144"/>
      <c r="CU36" s="144"/>
      <c r="CV36" s="144"/>
      <c r="CW36" s="144"/>
      <c r="CX36" s="68"/>
    </row>
    <row r="37" spans="1:102" x14ac:dyDescent="0.2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  <c r="CO37" s="144"/>
      <c r="CU37" s="144"/>
      <c r="CV37" s="144"/>
      <c r="CW37" s="144"/>
      <c r="CX37" s="68"/>
    </row>
    <row r="38" spans="1:102" x14ac:dyDescent="0.2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  <c r="CO38" s="144"/>
      <c r="CU38" s="144"/>
      <c r="CV38" s="144"/>
      <c r="CW38" s="144"/>
    </row>
    <row r="39" spans="1:102" x14ac:dyDescent="0.2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  <c r="CU39" s="144"/>
      <c r="CV39" s="144"/>
      <c r="CW39" s="144"/>
    </row>
    <row r="40" spans="1:102" x14ac:dyDescent="0.2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102" x14ac:dyDescent="0.2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102" x14ac:dyDescent="0.2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102" x14ac:dyDescent="0.2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102" x14ac:dyDescent="0.2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102" x14ac:dyDescent="0.2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102" x14ac:dyDescent="0.2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102" x14ac:dyDescent="0.2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102" x14ac:dyDescent="0.2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2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2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2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2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2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2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2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2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2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2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2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2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2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2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2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25">
      <c r="Y64" s="14"/>
      <c r="Z64" s="14"/>
      <c r="AA64" s="14"/>
      <c r="AB64" s="14"/>
      <c r="BB64" s="90"/>
      <c r="BK64" s="41"/>
    </row>
    <row r="65" spans="25:63" x14ac:dyDescent="0.2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25">
      <c r="Y66" s="14"/>
      <c r="Z66" s="14"/>
      <c r="AA66" s="14"/>
      <c r="AB66" s="14"/>
      <c r="BK66" s="68"/>
    </row>
    <row r="67" spans="25:63" x14ac:dyDescent="0.25">
      <c r="Y67" s="9"/>
      <c r="Z67" s="14"/>
      <c r="AA67" s="14"/>
      <c r="AB67" s="14"/>
      <c r="BB67" s="68"/>
      <c r="BI67" s="68"/>
    </row>
    <row r="68" spans="25:63" x14ac:dyDescent="0.25">
      <c r="Y68" s="14"/>
      <c r="Z68" s="14"/>
      <c r="AA68" s="14"/>
      <c r="AB68" s="14"/>
    </row>
    <row r="69" spans="25:63" x14ac:dyDescent="0.25">
      <c r="Y69" s="14"/>
      <c r="Z69" s="14"/>
      <c r="AA69" s="14"/>
      <c r="AB69" s="14"/>
    </row>
    <row r="70" spans="25:63" x14ac:dyDescent="0.25">
      <c r="Y70" s="14"/>
      <c r="Z70" s="14"/>
      <c r="AA70" s="14"/>
      <c r="AB70" s="14"/>
      <c r="BE70" s="155"/>
      <c r="BF70" s="155"/>
      <c r="BG70" s="155"/>
      <c r="BH70" s="155"/>
      <c r="BI70" s="155"/>
    </row>
    <row r="71" spans="25:63" x14ac:dyDescent="0.25">
      <c r="Y71" s="14"/>
      <c r="Z71" s="14"/>
      <c r="AA71" s="14"/>
      <c r="AB71" s="14"/>
      <c r="BE71" s="155"/>
      <c r="BF71" s="155"/>
      <c r="BG71" s="155"/>
      <c r="BH71" s="155"/>
      <c r="BI71" s="155"/>
    </row>
    <row r="72" spans="25:63" x14ac:dyDescent="0.25">
      <c r="Y72" s="14"/>
      <c r="Z72" s="14"/>
      <c r="AA72" s="14"/>
      <c r="AB72" s="14"/>
      <c r="BE72" s="155"/>
      <c r="BF72" s="155"/>
      <c r="BG72" s="155"/>
      <c r="BH72" s="155"/>
      <c r="BI72" s="155"/>
    </row>
    <row r="73" spans="25:63" x14ac:dyDescent="0.25">
      <c r="Y73" s="14"/>
      <c r="Z73" s="14"/>
      <c r="AA73" s="14"/>
      <c r="AB73" s="14"/>
      <c r="BE73" s="155"/>
      <c r="BF73" s="155"/>
      <c r="BG73" s="155"/>
      <c r="BH73" s="155"/>
      <c r="BI73" s="155"/>
    </row>
    <row r="74" spans="25:63" x14ac:dyDescent="0.2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2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2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2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2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2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2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2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2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2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2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2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2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25">
      <c r="Z87" s="14"/>
      <c r="BE87" s="14"/>
      <c r="BF87" s="43"/>
      <c r="BG87" s="43"/>
      <c r="BH87" s="43"/>
      <c r="BI87" s="43"/>
    </row>
    <row r="88" spans="25:61" x14ac:dyDescent="0.25">
      <c r="BE88" s="14"/>
      <c r="BF88" s="43"/>
      <c r="BG88" s="43"/>
      <c r="BH88" s="43"/>
      <c r="BI88" s="43"/>
    </row>
    <row r="89" spans="25:61" x14ac:dyDescent="0.25">
      <c r="BE89" s="14"/>
      <c r="BF89" s="43"/>
      <c r="BG89" s="43"/>
      <c r="BH89" s="43"/>
      <c r="BI89" s="43"/>
    </row>
    <row r="90" spans="25:61" x14ac:dyDescent="0.25">
      <c r="BE90" s="14"/>
      <c r="BF90" s="43"/>
      <c r="BG90" s="43"/>
      <c r="BH90" s="43"/>
      <c r="BI90" s="43"/>
    </row>
    <row r="91" spans="25:61" x14ac:dyDescent="0.25">
      <c r="BE91" s="14"/>
      <c r="BF91" s="43"/>
      <c r="BG91" s="43"/>
      <c r="BH91" s="43"/>
      <c r="BI91" s="43"/>
    </row>
    <row r="92" spans="25:61" x14ac:dyDescent="0.2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$WXO$2:$WXO$4</formula1>
    </dataValidation>
    <dataValidation type="list" allowBlank="1" showErrorMessage="1" prompt="_x000a_" sqref="B5">
      <formula1>$WXP$2:$WXP$5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2023-04-28T17:03:56Z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