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ownloads\"/>
    </mc:Choice>
  </mc:AlternateContent>
  <xr:revisionPtr revIDLastSave="0" documentId="8_{6692AD6D-63CD-4031-B6DC-C1D75871B72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N10" i="1" l="1"/>
  <c r="EN19" i="1"/>
  <c r="EN22" i="1"/>
  <c r="EN25" i="1"/>
  <c r="EN36" i="1"/>
  <c r="EN17" i="1" l="1"/>
  <c r="EN16" i="1" s="1"/>
  <c r="EN27" i="1"/>
  <c r="EN44" i="1" s="1"/>
  <c r="EN34" i="1" l="1"/>
  <c r="EN29" i="1" s="1"/>
  <c r="EN28" i="1" s="1"/>
  <c r="EN43" i="1" l="1"/>
  <c r="EM10" i="1" l="1"/>
  <c r="EM19" i="1"/>
  <c r="EM22" i="1"/>
  <c r="EM25" i="1"/>
  <c r="EM36" i="1"/>
  <c r="EL10" i="1"/>
  <c r="EL19" i="1"/>
  <c r="EL22" i="1"/>
  <c r="EL25" i="1"/>
  <c r="EL36" i="1"/>
  <c r="EK10" i="1"/>
  <c r="EK19" i="1"/>
  <c r="EK22" i="1"/>
  <c r="EK25" i="1"/>
  <c r="EK36" i="1"/>
  <c r="EJ10" i="1"/>
  <c r="EJ19" i="1"/>
  <c r="EJ22" i="1"/>
  <c r="EJ17" i="1" s="1"/>
  <c r="EJ16" i="1" s="1"/>
  <c r="EJ25" i="1"/>
  <c r="EJ36" i="1"/>
  <c r="EI34" i="1"/>
  <c r="EI10" i="1"/>
  <c r="EI19" i="1"/>
  <c r="EI22" i="1"/>
  <c r="EI25" i="1"/>
  <c r="EI36" i="1"/>
  <c r="EH10" i="1"/>
  <c r="EH19" i="1"/>
  <c r="EH22" i="1"/>
  <c r="EH25" i="1"/>
  <c r="EH36" i="1"/>
  <c r="EM17" i="1" l="1"/>
  <c r="EM16" i="1" s="1"/>
  <c r="EM27" i="1" s="1"/>
  <c r="EL17" i="1"/>
  <c r="EL16" i="1" s="1"/>
  <c r="EL27" i="1"/>
  <c r="EL34" i="1" s="1"/>
  <c r="EK17" i="1"/>
  <c r="EK16" i="1" s="1"/>
  <c r="EK27" i="1" s="1"/>
  <c r="EK44" i="1" s="1"/>
  <c r="EJ27" i="1"/>
  <c r="EJ34" i="1" s="1"/>
  <c r="EI17" i="1"/>
  <c r="EI16" i="1" s="1"/>
  <c r="EI27" i="1" s="1"/>
  <c r="EH17" i="1"/>
  <c r="EH16" i="1" s="1"/>
  <c r="EH27" i="1" s="1"/>
  <c r="EH34" i="1" s="1"/>
  <c r="EM34" i="1" l="1"/>
  <c r="EM44" i="1"/>
  <c r="EL44" i="1"/>
  <c r="EL29" i="1"/>
  <c r="EL28" i="1" s="1"/>
  <c r="EL43" i="1"/>
  <c r="EK34" i="1"/>
  <c r="EK43" i="1" s="1"/>
  <c r="EJ44" i="1"/>
  <c r="EJ29" i="1"/>
  <c r="EJ28" i="1" s="1"/>
  <c r="EJ43" i="1"/>
  <c r="EI44" i="1"/>
  <c r="EI29" i="1"/>
  <c r="EI28" i="1" s="1"/>
  <c r="EH44" i="1"/>
  <c r="EH43" i="1"/>
  <c r="EH29" i="1"/>
  <c r="EH28" i="1" s="1"/>
  <c r="EM29" i="1" l="1"/>
  <c r="EM28" i="1" s="1"/>
  <c r="EM43" i="1"/>
  <c r="EK29" i="1"/>
  <c r="EK28" i="1" s="1"/>
  <c r="EI43" i="1"/>
  <c r="EG10" i="1"/>
  <c r="EG19" i="1"/>
  <c r="EG22" i="1"/>
  <c r="EG25" i="1"/>
  <c r="EG36" i="1"/>
  <c r="EF10" i="1"/>
  <c r="EF19" i="1"/>
  <c r="EF22" i="1"/>
  <c r="EF25" i="1"/>
  <c r="EF36" i="1"/>
  <c r="EE10" i="1"/>
  <c r="EE19" i="1"/>
  <c r="EE22" i="1"/>
  <c r="EE25" i="1"/>
  <c r="EE36" i="1"/>
  <c r="ED10" i="1"/>
  <c r="ED19" i="1"/>
  <c r="ED22" i="1"/>
  <c r="ED25" i="1"/>
  <c r="ED36" i="1"/>
  <c r="EC10" i="1"/>
  <c r="EC19" i="1"/>
  <c r="EC22" i="1"/>
  <c r="EC25" i="1"/>
  <c r="EC36" i="1"/>
  <c r="EB10" i="1"/>
  <c r="EB19" i="1"/>
  <c r="EB22" i="1"/>
  <c r="EB25" i="1"/>
  <c r="EB36" i="1"/>
  <c r="EG17" i="1" l="1"/>
  <c r="EG16" i="1" s="1"/>
  <c r="EG27" i="1" s="1"/>
  <c r="EF17" i="1"/>
  <c r="EF16" i="1" s="1"/>
  <c r="EF27" i="1" s="1"/>
  <c r="EE17" i="1"/>
  <c r="EE16" i="1" s="1"/>
  <c r="EE27" i="1" s="1"/>
  <c r="EE44" i="1" s="1"/>
  <c r="ED17" i="1"/>
  <c r="ED16" i="1" s="1"/>
  <c r="ED27" i="1" s="1"/>
  <c r="EC17" i="1"/>
  <c r="EC16" i="1" s="1"/>
  <c r="EC27" i="1" s="1"/>
  <c r="EC34" i="1" s="1"/>
  <c r="EC29" i="1" s="1"/>
  <c r="EC28" i="1" s="1"/>
  <c r="EB17" i="1"/>
  <c r="EB16" i="1" s="1"/>
  <c r="EB27" i="1"/>
  <c r="EB34" i="1" s="1"/>
  <c r="EA10" i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G44" i="1" l="1"/>
  <c r="EG34" i="1"/>
  <c r="EF34" i="1"/>
  <c r="EF44" i="1"/>
  <c r="EE34" i="1"/>
  <c r="EE43" i="1" s="1"/>
  <c r="ED44" i="1"/>
  <c r="ED34" i="1"/>
  <c r="EC43" i="1"/>
  <c r="EC44" i="1"/>
  <c r="EB44" i="1"/>
  <c r="EB43" i="1"/>
  <c r="EB29" i="1"/>
  <c r="EB28" i="1" s="1"/>
  <c r="EA17" i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EG29" i="1" l="1"/>
  <c r="EG28" i="1" s="1"/>
  <c r="EG43" i="1"/>
  <c r="EF29" i="1"/>
  <c r="EF28" i="1" s="1"/>
  <c r="EF43" i="1"/>
  <c r="EE29" i="1"/>
  <c r="EE28" i="1" s="1"/>
  <c r="ED29" i="1"/>
  <c r="ED28" i="1" s="1"/>
  <c r="ED43" i="1"/>
  <c r="DZ34" i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S10" i="1"/>
  <c r="DS19" i="1"/>
  <c r="DS22" i="1"/>
  <c r="DS25" i="1"/>
  <c r="DS36" i="1"/>
  <c r="DT34" i="1" l="1"/>
  <c r="DU29" i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 s="1"/>
  <c r="DO10" i="1"/>
  <c r="DO19" i="1"/>
  <c r="DO17" i="1" s="1"/>
  <c r="DO16" i="1" s="1"/>
  <c r="DO27" i="1" s="1"/>
  <c r="DO22" i="1"/>
  <c r="DO25" i="1"/>
  <c r="DO36" i="1"/>
  <c r="DN10" i="1"/>
  <c r="DN19" i="1"/>
  <c r="DN22" i="1"/>
  <c r="DN17" i="1" s="1"/>
  <c r="DN16" i="1" s="1"/>
  <c r="DN25" i="1"/>
  <c r="DN36" i="1"/>
  <c r="DM10" i="1"/>
  <c r="DM19" i="1"/>
  <c r="DM17" i="1" s="1"/>
  <c r="DM22" i="1"/>
  <c r="DM25" i="1"/>
  <c r="DM36" i="1"/>
  <c r="DL10" i="1"/>
  <c r="DL19" i="1"/>
  <c r="DL22" i="1"/>
  <c r="DL25" i="1"/>
  <c r="DL36" i="1"/>
  <c r="DK10" i="1"/>
  <c r="DK19" i="1"/>
  <c r="DK22" i="1"/>
  <c r="DK25" i="1"/>
  <c r="DK36" i="1"/>
  <c r="DJ10" i="1"/>
  <c r="DJ19" i="1"/>
  <c r="DJ17" i="1" s="1"/>
  <c r="DJ16" i="1" s="1"/>
  <c r="DJ22" i="1"/>
  <c r="DJ25" i="1"/>
  <c r="DJ36" i="1"/>
  <c r="DI10" i="1"/>
  <c r="DI19" i="1"/>
  <c r="DI22" i="1"/>
  <c r="DI25" i="1"/>
  <c r="DI36" i="1"/>
  <c r="DI17" i="1"/>
  <c r="DI16" i="1" s="1"/>
  <c r="DI27" i="1"/>
  <c r="DH10" i="1"/>
  <c r="DH19" i="1"/>
  <c r="DH17" i="1" s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E22" i="1"/>
  <c r="DF22" i="1"/>
  <c r="DC19" i="1"/>
  <c r="DC17" i="1" s="1"/>
  <c r="DD19" i="1"/>
  <c r="DE19" i="1"/>
  <c r="DF19" i="1"/>
  <c r="DC10" i="1"/>
  <c r="DD10" i="1"/>
  <c r="DE10" i="1"/>
  <c r="DF10" i="1"/>
  <c r="DF36" i="1"/>
  <c r="DC35" i="1"/>
  <c r="DE36" i="1"/>
  <c r="DD36" i="1"/>
  <c r="DC36" i="1"/>
  <c r="DB42" i="1"/>
  <c r="DB37" i="1"/>
  <c r="DB36" i="1" s="1"/>
  <c r="DB35" i="1"/>
  <c r="DB10" i="1"/>
  <c r="DB19" i="1"/>
  <c r="DB17" i="1" s="1"/>
  <c r="DB22" i="1"/>
  <c r="DB25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6" i="1" s="1"/>
  <c r="CY35" i="1"/>
  <c r="CV31" i="1"/>
  <c r="CY25" i="1"/>
  <c r="CY22" i="1"/>
  <c r="CY17" i="1" s="1"/>
  <c r="CY19" i="1"/>
  <c r="CY10" i="1"/>
  <c r="CX35" i="1"/>
  <c r="CX42" i="1"/>
  <c r="CX37" i="1"/>
  <c r="CX36" i="1" s="1"/>
  <c r="CX31" i="1"/>
  <c r="CX10" i="1"/>
  <c r="CX19" i="1"/>
  <c r="CX22" i="1"/>
  <c r="CX25" i="1"/>
  <c r="CW40" i="1"/>
  <c r="CW39" i="1"/>
  <c r="CW37" i="1"/>
  <c r="CW35" i="1"/>
  <c r="CW10" i="1"/>
  <c r="CW19" i="1"/>
  <c r="CW22" i="1"/>
  <c r="CW25" i="1"/>
  <c r="CV40" i="1"/>
  <c r="CV36" i="1" s="1"/>
  <c r="CV35" i="1"/>
  <c r="CV32" i="1"/>
  <c r="CV10" i="1"/>
  <c r="CV19" i="1"/>
  <c r="CV17" i="1" s="1"/>
  <c r="CV16" i="1" s="1"/>
  <c r="CV22" i="1"/>
  <c r="CV25" i="1"/>
  <c r="CU35" i="1"/>
  <c r="CU10" i="1"/>
  <c r="CU19" i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R36" i="1"/>
  <c r="CR25" i="1"/>
  <c r="CR22" i="1"/>
  <c r="CR19" i="1"/>
  <c r="CR18" i="1"/>
  <c r="CR10" i="1"/>
  <c r="CP10" i="1"/>
  <c r="CQ10" i="1"/>
  <c r="CS10" i="1"/>
  <c r="CS19" i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17" i="1" s="1"/>
  <c r="CO16" i="1" s="1"/>
  <c r="CO27" i="1" s="1"/>
  <c r="CO22" i="1"/>
  <c r="CO25" i="1"/>
  <c r="CO36" i="1"/>
  <c r="CL36" i="1"/>
  <c r="CN32" i="1"/>
  <c r="CM32" i="1"/>
  <c r="CM25" i="1"/>
  <c r="CM22" i="1"/>
  <c r="CM19" i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22" i="1"/>
  <c r="CK25" i="1"/>
  <c r="CJ32" i="1"/>
  <c r="CJ35" i="1"/>
  <c r="CJ39" i="1"/>
  <c r="CJ40" i="1"/>
  <c r="CJ36" i="1"/>
  <c r="CJ10" i="1"/>
  <c r="CJ19" i="1"/>
  <c r="CJ22" i="1"/>
  <c r="CJ25" i="1"/>
  <c r="CH36" i="1"/>
  <c r="CH25" i="1"/>
  <c r="CH22" i="1"/>
  <c r="CH19" i="1"/>
  <c r="CH17" i="1" s="1"/>
  <c r="CH16" i="1" s="1"/>
  <c r="CH10" i="1"/>
  <c r="CI19" i="1"/>
  <c r="CG36" i="1"/>
  <c r="CG25" i="1"/>
  <c r="CG22" i="1"/>
  <c r="CG19" i="1"/>
  <c r="CG17" i="1" s="1"/>
  <c r="CG10" i="1"/>
  <c r="CF36" i="1"/>
  <c r="CD36" i="1"/>
  <c r="CE36" i="1"/>
  <c r="CF25" i="1"/>
  <c r="CF22" i="1"/>
  <c r="CF19" i="1"/>
  <c r="CF10" i="1"/>
  <c r="CF17" i="1"/>
  <c r="CF16" i="1" s="1"/>
  <c r="CI22" i="1"/>
  <c r="CE25" i="1"/>
  <c r="CE22" i="1"/>
  <c r="CE19" i="1"/>
  <c r="CE10" i="1"/>
  <c r="CE17" i="1"/>
  <c r="CE16" i="1" s="1"/>
  <c r="CI36" i="1"/>
  <c r="CD25" i="1"/>
  <c r="CD22" i="1"/>
  <c r="CD19" i="1"/>
  <c r="CD10" i="1"/>
  <c r="CI25" i="1"/>
  <c r="CI10" i="1"/>
  <c r="CC42" i="1"/>
  <c r="CC19" i="1"/>
  <c r="CC22" i="1"/>
  <c r="CC10" i="1"/>
  <c r="CC25" i="1"/>
  <c r="CC36" i="1"/>
  <c r="CC17" i="1"/>
  <c r="CC16" i="1"/>
  <c r="CC27" i="1" s="1"/>
  <c r="CB10" i="1"/>
  <c r="CB19" i="1"/>
  <c r="CB22" i="1"/>
  <c r="CB17" i="1" s="1"/>
  <c r="CB16" i="1" s="1"/>
  <c r="CB27" i="1" s="1"/>
  <c r="CB25" i="1"/>
  <c r="CB36" i="1"/>
  <c r="CA10" i="1"/>
  <c r="CA19" i="1"/>
  <c r="CA22" i="1"/>
  <c r="CA25" i="1"/>
  <c r="CA36" i="1"/>
  <c r="BZ10" i="1"/>
  <c r="BZ19" i="1"/>
  <c r="BZ22" i="1"/>
  <c r="BZ17" i="1" s="1"/>
  <c r="BZ25" i="1"/>
  <c r="BZ36" i="1"/>
  <c r="BY10" i="1"/>
  <c r="BY19" i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17" i="1" s="1"/>
  <c r="BV22" i="1"/>
  <c r="BV25" i="1"/>
  <c r="BV36" i="1"/>
  <c r="BU10" i="1"/>
  <c r="BU19" i="1"/>
  <c r="BU22" i="1"/>
  <c r="BU25" i="1"/>
  <c r="BU36" i="1"/>
  <c r="BT10" i="1"/>
  <c r="BT19" i="1"/>
  <c r="BT22" i="1"/>
  <c r="BT17" i="1" s="1"/>
  <c r="BT25" i="1"/>
  <c r="BT36" i="1"/>
  <c r="BS10" i="1"/>
  <c r="BS19" i="1"/>
  <c r="BS22" i="1"/>
  <c r="BS17" i="1" s="1"/>
  <c r="BS16" i="1" s="1"/>
  <c r="BS25" i="1"/>
  <c r="BS36" i="1"/>
  <c r="BR19" i="1"/>
  <c r="BR22" i="1"/>
  <c r="BR10" i="1"/>
  <c r="BR25" i="1"/>
  <c r="BR36" i="1"/>
  <c r="BQ19" i="1"/>
  <c r="BQ17" i="1" s="1"/>
  <c r="BQ16" i="1" s="1"/>
  <c r="BQ22" i="1"/>
  <c r="BQ10" i="1"/>
  <c r="BQ25" i="1"/>
  <c r="BQ36" i="1"/>
  <c r="BP10" i="1"/>
  <c r="BP19" i="1"/>
  <c r="BP22" i="1"/>
  <c r="BP25" i="1"/>
  <c r="BP36" i="1"/>
  <c r="BP17" i="1"/>
  <c r="BP16" i="1" s="1"/>
  <c r="BM25" i="1"/>
  <c r="BN25" i="1"/>
  <c r="BO25" i="1"/>
  <c r="BM36" i="1"/>
  <c r="BN36" i="1"/>
  <c r="BO36" i="1"/>
  <c r="BO10" i="1"/>
  <c r="BO19" i="1"/>
  <c r="BO22" i="1"/>
  <c r="BN10" i="1"/>
  <c r="BN27" i="1" s="1"/>
  <c r="BN19" i="1"/>
  <c r="BN17" i="1" s="1"/>
  <c r="BN16" i="1" s="1"/>
  <c r="BN22" i="1"/>
  <c r="BM10" i="1"/>
  <c r="BM19" i="1"/>
  <c r="BM22" i="1"/>
  <c r="BL10" i="1"/>
  <c r="BL25" i="1"/>
  <c r="BL36" i="1"/>
  <c r="BL19" i="1"/>
  <c r="BL17" i="1" s="1"/>
  <c r="BL16" i="1" s="1"/>
  <c r="BL27" i="1" s="1"/>
  <c r="BL22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17" i="1" s="1"/>
  <c r="BH16" i="1" s="1"/>
  <c r="BH22" i="1"/>
  <c r="BH25" i="1"/>
  <c r="BH3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0" i="1"/>
  <c r="BD25" i="1"/>
  <c r="BD36" i="1"/>
  <c r="BC36" i="1"/>
  <c r="AW36" i="1"/>
  <c r="BA36" i="1"/>
  <c r="BB36" i="1"/>
  <c r="BC19" i="1"/>
  <c r="BC10" i="1"/>
  <c r="BC22" i="1"/>
  <c r="BC25" i="1"/>
  <c r="BC17" i="1"/>
  <c r="BB10" i="1"/>
  <c r="BB35" i="1"/>
  <c r="BB19" i="1"/>
  <c r="BB17" i="1" s="1"/>
  <c r="BB16" i="1" s="1"/>
  <c r="BB22" i="1"/>
  <c r="BB25" i="1"/>
  <c r="BA10" i="1"/>
  <c r="BA19" i="1"/>
  <c r="BA22" i="1"/>
  <c r="BA25" i="1"/>
  <c r="AZ19" i="1"/>
  <c r="AZ36" i="1"/>
  <c r="AZ10" i="1"/>
  <c r="AZ22" i="1"/>
  <c r="AZ25" i="1"/>
  <c r="AY36" i="1"/>
  <c r="AY10" i="1"/>
  <c r="AY19" i="1"/>
  <c r="AY17" i="1" s="1"/>
  <c r="AY16" i="1" s="1"/>
  <c r="AY27" i="1" s="1"/>
  <c r="AY22" i="1"/>
  <c r="AY25" i="1"/>
  <c r="AX10" i="1"/>
  <c r="AX19" i="1"/>
  <c r="AX22" i="1"/>
  <c r="AX25" i="1"/>
  <c r="AX36" i="1"/>
  <c r="O37" i="1"/>
  <c r="O36" i="1" s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L19" i="1"/>
  <c r="L17" i="1" s="1"/>
  <c r="L16" i="1" s="1"/>
  <c r="K19" i="1"/>
  <c r="J19" i="1"/>
  <c r="I19" i="1"/>
  <c r="I17" i="1" s="1"/>
  <c r="I16" i="1" s="1"/>
  <c r="H19" i="1"/>
  <c r="H17" i="1" s="1"/>
  <c r="H16" i="1" s="1"/>
  <c r="G19" i="1"/>
  <c r="G17" i="1" s="1"/>
  <c r="G16" i="1" s="1"/>
  <c r="G27" i="1" s="1"/>
  <c r="F19" i="1"/>
  <c r="E19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E10" i="1"/>
  <c r="J17" i="1"/>
  <c r="J16" i="1" s="1"/>
  <c r="J27" i="1" s="1"/>
  <c r="O27" i="1"/>
  <c r="AX17" i="1"/>
  <c r="AX16" i="1" s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Y17" i="1" s="1"/>
  <c r="Y16" i="1" s="1"/>
  <c r="X22" i="1"/>
  <c r="W22" i="1"/>
  <c r="V22" i="1"/>
  <c r="U22" i="1"/>
  <c r="T22" i="1"/>
  <c r="S22" i="1"/>
  <c r="R22" i="1"/>
  <c r="Q22" i="1"/>
  <c r="Q17" i="1" s="1"/>
  <c r="Q16" i="1" s="1"/>
  <c r="Q27" i="1" s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V17" i="1" s="1"/>
  <c r="V16" i="1" s="1"/>
  <c r="V27" i="1" s="1"/>
  <c r="U19" i="1"/>
  <c r="T19" i="1"/>
  <c r="S19" i="1"/>
  <c r="S17" i="1" s="1"/>
  <c r="S16" i="1" s="1"/>
  <c r="S27" i="1" s="1"/>
  <c r="R19" i="1"/>
  <c r="Q19" i="1"/>
  <c r="AB17" i="1"/>
  <c r="AB16" i="1" s="1"/>
  <c r="AB10" i="1"/>
  <c r="AA10" i="1"/>
  <c r="Z10" i="1"/>
  <c r="Y10" i="1"/>
  <c r="X10" i="1"/>
  <c r="X27" i="1"/>
  <c r="X44" i="1" s="1"/>
  <c r="W10" i="1"/>
  <c r="V10" i="1"/>
  <c r="U10" i="1"/>
  <c r="T10" i="1"/>
  <c r="S10" i="1"/>
  <c r="R10" i="1"/>
  <c r="Q10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I17" i="1" s="1"/>
  <c r="AI16" i="1" s="1"/>
  <c r="AH22" i="1"/>
  <c r="AG22" i="1"/>
  <c r="AF22" i="1"/>
  <c r="AE22" i="1"/>
  <c r="AE17" i="1" s="1"/>
  <c r="AE16" i="1" s="1"/>
  <c r="AD22" i="1"/>
  <c r="AC22" i="1"/>
  <c r="AC17" i="1" s="1"/>
  <c r="AC16" i="1" s="1"/>
  <c r="AC27" i="1" s="1"/>
  <c r="AN19" i="1"/>
  <c r="AM19" i="1"/>
  <c r="AM17" i="1"/>
  <c r="AM16" i="1" s="1"/>
  <c r="AM27" i="1" s="1"/>
  <c r="AL19" i="1"/>
  <c r="AK19" i="1"/>
  <c r="AJ19" i="1"/>
  <c r="AI19" i="1"/>
  <c r="AH19" i="1"/>
  <c r="AG19" i="1"/>
  <c r="AF19" i="1"/>
  <c r="AF17" i="1" s="1"/>
  <c r="AF16" i="1"/>
  <c r="AF27" i="1" s="1"/>
  <c r="AE19" i="1"/>
  <c r="AD19" i="1"/>
  <c r="AD17" i="1" s="1"/>
  <c r="AD16" i="1" s="1"/>
  <c r="AC19" i="1"/>
  <c r="AN17" i="1"/>
  <c r="AN16" i="1" s="1"/>
  <c r="AN10" i="1"/>
  <c r="AN27" i="1" s="1"/>
  <c r="AM10" i="1"/>
  <c r="AL10" i="1"/>
  <c r="AK10" i="1"/>
  <c r="AJ10" i="1"/>
  <c r="AI10" i="1"/>
  <c r="AH10" i="1"/>
  <c r="AG10" i="1"/>
  <c r="AF10" i="1"/>
  <c r="AE10" i="1"/>
  <c r="AE27" i="1" s="1"/>
  <c r="AD10" i="1"/>
  <c r="AC10" i="1"/>
  <c r="AH17" i="1"/>
  <c r="AH16" i="1" s="1"/>
  <c r="AH27" i="1" s="1"/>
  <c r="AW10" i="1"/>
  <c r="AW19" i="1"/>
  <c r="AW22" i="1"/>
  <c r="AW25" i="1"/>
  <c r="AW17" i="1"/>
  <c r="AW16" i="1" s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P22" i="1"/>
  <c r="AO22" i="1"/>
  <c r="AV19" i="1"/>
  <c r="AU19" i="1"/>
  <c r="AT19" i="1"/>
  <c r="AT17" i="1" s="1"/>
  <c r="AT16" i="1" s="1"/>
  <c r="AS19" i="1"/>
  <c r="AS17" i="1" s="1"/>
  <c r="AS16" i="1" s="1"/>
  <c r="AS27" i="1" s="1"/>
  <c r="AR19" i="1"/>
  <c r="AR17" i="1" s="1"/>
  <c r="AR16" i="1" s="1"/>
  <c r="AR27" i="1" s="1"/>
  <c r="AQ19" i="1"/>
  <c r="AP19" i="1"/>
  <c r="AP17" i="1" s="1"/>
  <c r="AO19" i="1"/>
  <c r="AO17" i="1" s="1"/>
  <c r="D6" i="1"/>
  <c r="D5" i="1"/>
  <c r="AN44" i="1" l="1"/>
  <c r="AN34" i="1"/>
  <c r="AN29" i="1" s="1"/>
  <c r="AN28" i="1" s="1"/>
  <c r="BN34" i="1"/>
  <c r="BN44" i="1"/>
  <c r="CF27" i="1"/>
  <c r="DJ27" i="1"/>
  <c r="DO44" i="1"/>
  <c r="DO34" i="1"/>
  <c r="DO29" i="1" s="1"/>
  <c r="DO28" i="1" s="1"/>
  <c r="G44" i="1"/>
  <c r="G34" i="1"/>
  <c r="S34" i="1"/>
  <c r="S29" i="1" s="1"/>
  <c r="S28" i="1" s="1"/>
  <c r="S44" i="1"/>
  <c r="U17" i="1"/>
  <c r="U16" i="1" s="1"/>
  <c r="BC16" i="1"/>
  <c r="BC27" i="1" s="1"/>
  <c r="BO17" i="1"/>
  <c r="CA17" i="1"/>
  <c r="CA16" i="1" s="1"/>
  <c r="CA27" i="1" s="1"/>
  <c r="CA44" i="1" s="1"/>
  <c r="CM17" i="1"/>
  <c r="CU17" i="1"/>
  <c r="CU16" i="1" s="1"/>
  <c r="BB27" i="1"/>
  <c r="BB44" i="1" s="1"/>
  <c r="AG17" i="1"/>
  <c r="AG16" i="1" s="1"/>
  <c r="AG27" i="1" s="1"/>
  <c r="K17" i="1"/>
  <c r="K16" i="1" s="1"/>
  <c r="K27" i="1" s="1"/>
  <c r="BD17" i="1"/>
  <c r="BD16" i="1" s="1"/>
  <c r="BD27" i="1" s="1"/>
  <c r="CE27" i="1"/>
  <c r="CS36" i="1"/>
  <c r="CW17" i="1"/>
  <c r="CW16" i="1" s="1"/>
  <c r="DC16" i="1"/>
  <c r="DC27" i="1" s="1"/>
  <c r="BA17" i="1"/>
  <c r="BA16" i="1" s="1"/>
  <c r="BY17" i="1"/>
  <c r="BY16" i="1" s="1"/>
  <c r="BY27" i="1" s="1"/>
  <c r="CS17" i="1"/>
  <c r="CS16" i="1" s="1"/>
  <c r="CS27" i="1" s="1"/>
  <c r="DF17" i="1"/>
  <c r="DF16" i="1" s="1"/>
  <c r="DF27" i="1" s="1"/>
  <c r="DM16" i="1"/>
  <c r="DM27" i="1" s="1"/>
  <c r="DM34" i="1" s="1"/>
  <c r="AX27" i="1"/>
  <c r="BP27" i="1"/>
  <c r="BP34" i="1" s="1"/>
  <c r="AU27" i="1"/>
  <c r="AU34" i="1" s="1"/>
  <c r="AL17" i="1"/>
  <c r="AL16" i="1" s="1"/>
  <c r="AJ17" i="1"/>
  <c r="AJ16" i="1" s="1"/>
  <c r="AJ27" i="1" s="1"/>
  <c r="AB27" i="1"/>
  <c r="F27" i="1"/>
  <c r="CW36" i="1"/>
  <c r="DE17" i="1"/>
  <c r="DE16" i="1" s="1"/>
  <c r="DE27" i="1" s="1"/>
  <c r="M27" i="1"/>
  <c r="AQ17" i="1"/>
  <c r="AQ16" i="1" s="1"/>
  <c r="AQ27" i="1" s="1"/>
  <c r="AQ44" i="1" s="1"/>
  <c r="AT27" i="1"/>
  <c r="AK17" i="1"/>
  <c r="AK16" i="1" s="1"/>
  <c r="AK27" i="1" s="1"/>
  <c r="X34" i="1"/>
  <c r="X29" i="1" s="1"/>
  <c r="X28" i="1" s="1"/>
  <c r="BA27" i="1"/>
  <c r="BA34" i="1" s="1"/>
  <c r="BM17" i="1"/>
  <c r="BM16" i="1" s="1"/>
  <c r="BM27" i="1" s="1"/>
  <c r="BU17" i="1"/>
  <c r="BU16" i="1" s="1"/>
  <c r="DD17" i="1"/>
  <c r="DD16" i="1" s="1"/>
  <c r="DK17" i="1"/>
  <c r="DK16" i="1" s="1"/>
  <c r="DK27" i="1" s="1"/>
  <c r="F17" i="1"/>
  <c r="F16" i="1" s="1"/>
  <c r="N16" i="1"/>
  <c r="N27" i="1" s="1"/>
  <c r="N44" i="1" s="1"/>
  <c r="CI17" i="1"/>
  <c r="CI16" i="1" s="1"/>
  <c r="CI27" i="1" s="1"/>
  <c r="O34" i="1"/>
  <c r="O43" i="1" s="1"/>
  <c r="R17" i="1"/>
  <c r="R16" i="1" s="1"/>
  <c r="R27" i="1" s="1"/>
  <c r="R44" i="1" s="1"/>
  <c r="O44" i="1"/>
  <c r="BZ16" i="1"/>
  <c r="BZ27" i="1" s="1"/>
  <c r="BZ34" i="1" s="1"/>
  <c r="CG16" i="1"/>
  <c r="CG27" i="1" s="1"/>
  <c r="CK17" i="1"/>
  <c r="CK16" i="1" s="1"/>
  <c r="CK27" i="1" s="1"/>
  <c r="CV27" i="1"/>
  <c r="DN27" i="1"/>
  <c r="DP44" i="1"/>
  <c r="AP16" i="1"/>
  <c r="AP27" i="1" s="1"/>
  <c r="T17" i="1"/>
  <c r="T16" i="1" s="1"/>
  <c r="T27" i="1" s="1"/>
  <c r="BQ27" i="1"/>
  <c r="BS27" i="1"/>
  <c r="BS34" i="1" s="1"/>
  <c r="CD27" i="1"/>
  <c r="CD34" i="1" s="1"/>
  <c r="CJ17" i="1"/>
  <c r="CJ16" i="1" s="1"/>
  <c r="CJ27" i="1" s="1"/>
  <c r="CR17" i="1"/>
  <c r="CR16" i="1" s="1"/>
  <c r="CR27" i="1" s="1"/>
  <c r="CX17" i="1"/>
  <c r="CX16" i="1" s="1"/>
  <c r="CX27" i="1" s="1"/>
  <c r="CX34" i="1" s="1"/>
  <c r="CX29" i="1" s="1"/>
  <c r="CX28" i="1" s="1"/>
  <c r="CD17" i="1"/>
  <c r="CD16" i="1" s="1"/>
  <c r="DD27" i="1"/>
  <c r="DD34" i="1" s="1"/>
  <c r="J44" i="1"/>
  <c r="J34" i="1"/>
  <c r="CB44" i="1"/>
  <c r="CB34" i="1"/>
  <c r="DF44" i="1"/>
  <c r="DF34" i="1"/>
  <c r="R34" i="1"/>
  <c r="T44" i="1"/>
  <c r="T34" i="1"/>
  <c r="P44" i="1"/>
  <c r="P34" i="1"/>
  <c r="BS44" i="1"/>
  <c r="AF34" i="1"/>
  <c r="AF44" i="1"/>
  <c r="DK44" i="1"/>
  <c r="DK34" i="1"/>
  <c r="CI44" i="1"/>
  <c r="CI34" i="1"/>
  <c r="CO34" i="1"/>
  <c r="CO43" i="1" s="1"/>
  <c r="CO44" i="1"/>
  <c r="AV44" i="1"/>
  <c r="AC34" i="1"/>
  <c r="AC44" i="1"/>
  <c r="I27" i="1"/>
  <c r="BL34" i="1"/>
  <c r="BL44" i="1"/>
  <c r="BT16" i="1"/>
  <c r="BT27" i="1" s="1"/>
  <c r="DD44" i="1"/>
  <c r="CK44" i="1"/>
  <c r="CK34" i="1"/>
  <c r="CQ17" i="1"/>
  <c r="CQ16" i="1" s="1"/>
  <c r="CQ27" i="1" s="1"/>
  <c r="AE34" i="1"/>
  <c r="AE44" i="1"/>
  <c r="E27" i="1"/>
  <c r="AR44" i="1"/>
  <c r="AR34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44" i="1"/>
  <c r="DA44" i="1"/>
  <c r="DA34" i="1"/>
  <c r="DA43" i="1" s="1"/>
  <c r="AH34" i="1"/>
  <c r="AH44" i="1"/>
  <c r="AV29" i="1"/>
  <c r="AV28" i="1" s="1"/>
  <c r="AV43" i="1"/>
  <c r="Q34" i="1"/>
  <c r="Q44" i="1"/>
  <c r="DJ44" i="1"/>
  <c r="DJ34" i="1"/>
  <c r="DN34" i="1"/>
  <c r="DN44" i="1"/>
  <c r="AM34" i="1"/>
  <c r="AM44" i="1"/>
  <c r="V34" i="1"/>
  <c r="V44" i="1"/>
  <c r="BI44" i="1"/>
  <c r="BI34" i="1"/>
  <c r="CE44" i="1"/>
  <c r="CE34" i="1"/>
  <c r="AJ44" i="1"/>
  <c r="AJ34" i="1"/>
  <c r="X43" i="1"/>
  <c r="BE27" i="1"/>
  <c r="BM44" i="1"/>
  <c r="BM34" i="1"/>
  <c r="DE44" i="1"/>
  <c r="DE34" i="1"/>
  <c r="AB44" i="1"/>
  <c r="AB34" i="1"/>
  <c r="CS44" i="1"/>
  <c r="CS34" i="1"/>
  <c r="AL27" i="1"/>
  <c r="BK44" i="1"/>
  <c r="BK34" i="1"/>
  <c r="CA34" i="1"/>
  <c r="CU27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CZ27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E17" i="1"/>
  <c r="E16" i="1" s="1"/>
  <c r="CM16" i="1"/>
  <c r="CM27" i="1" s="1"/>
  <c r="CT16" i="1"/>
  <c r="CT27" i="1" s="1"/>
  <c r="BG17" i="1"/>
  <c r="BG16" i="1" s="1"/>
  <c r="BG27" i="1" s="1"/>
  <c r="CH27" i="1"/>
  <c r="DL17" i="1"/>
  <c r="DL16" i="1" s="1"/>
  <c r="DL27" i="1" s="1"/>
  <c r="Z27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CW27" i="1"/>
  <c r="DB16" i="1"/>
  <c r="DB27" i="1" s="1"/>
  <c r="W27" i="1"/>
  <c r="BV27" i="1"/>
  <c r="CN17" i="1"/>
  <c r="CN16" i="1" s="1"/>
  <c r="CN27" i="1" s="1"/>
  <c r="CP27" i="1"/>
  <c r="AD27" i="1"/>
  <c r="BU27" i="1"/>
  <c r="DG27" i="1"/>
  <c r="AA27" i="1"/>
  <c r="AZ27" i="1"/>
  <c r="CY16" i="1"/>
  <c r="CY27" i="1" s="1"/>
  <c r="DP43" i="1"/>
  <c r="DP29" i="1"/>
  <c r="DP28" i="1" s="1"/>
  <c r="BD34" i="1" l="1"/>
  <c r="BD44" i="1"/>
  <c r="AP44" i="1"/>
  <c r="AP34" i="1"/>
  <c r="CX44" i="1"/>
  <c r="AG34" i="1"/>
  <c r="AG44" i="1"/>
  <c r="AU44" i="1"/>
  <c r="CX43" i="1"/>
  <c r="BQ44" i="1"/>
  <c r="BQ34" i="1"/>
  <c r="M34" i="1"/>
  <c r="M44" i="1"/>
  <c r="BZ44" i="1"/>
  <c r="S43" i="1"/>
  <c r="CF44" i="1"/>
  <c r="CF34" i="1"/>
  <c r="BA44" i="1"/>
  <c r="O29" i="1"/>
  <c r="O28" i="1" s="1"/>
  <c r="DO43" i="1"/>
  <c r="N34" i="1"/>
  <c r="N43" i="1" s="1"/>
  <c r="DM44" i="1"/>
  <c r="BP44" i="1"/>
  <c r="AQ34" i="1"/>
  <c r="AQ43" i="1" s="1"/>
  <c r="CV29" i="1"/>
  <c r="CV28" i="1" s="1"/>
  <c r="CR34" i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BQ43" i="1" l="1"/>
  <c r="BQ29" i="1"/>
  <c r="BQ28" i="1" s="1"/>
  <c r="M29" i="1"/>
  <c r="M28" i="1" s="1"/>
  <c r="M43" i="1"/>
  <c r="AG29" i="1"/>
  <c r="AG28" i="1" s="1"/>
  <c r="AG43" i="1"/>
  <c r="N29" i="1"/>
  <c r="N28" i="1" s="1"/>
  <c r="CF43" i="1"/>
  <c r="CF29" i="1"/>
  <c r="CF28" i="1" s="1"/>
  <c r="AP43" i="1"/>
  <c r="AP29" i="1"/>
  <c r="AP28" i="1" s="1"/>
  <c r="AQ29" i="1"/>
  <c r="AQ28" i="1" s="1"/>
  <c r="CT29" i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<sst xmlns="http://schemas.openxmlformats.org/spreadsheetml/2006/main" count="264" uniqueCount="263">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</sst>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 xr:uid="{00000000-0005-0000-0000-000000000000}"/>
    <cellStyle name="2 indents" xfId="5" xr:uid="{00000000-0005-0000-0000-000001000000}"/>
    <cellStyle name="20% - Accent1" xfId="346" builtinId="30" customBuiltin="1"/>
    <cellStyle name="20% - Accent1 2" xfId="6" xr:uid="{00000000-0005-0000-0000-000003000000}"/>
    <cellStyle name="20% - Accent1 2 2" xfId="370" xr:uid="{00000000-0005-0000-0000-000004000000}"/>
    <cellStyle name="20% - Accent1 2 3" xfId="371" xr:uid="{00000000-0005-0000-0000-000005000000}"/>
    <cellStyle name="20% - Accent1 3" xfId="7" xr:uid="{00000000-0005-0000-0000-000006000000}"/>
    <cellStyle name="20% - Accent1 3 2" xfId="372" xr:uid="{00000000-0005-0000-0000-000007000000}"/>
    <cellStyle name="20% - Accent1 3 3" xfId="373" xr:uid="{00000000-0005-0000-0000-000008000000}"/>
    <cellStyle name="20% - Accent1 4" xfId="8" xr:uid="{00000000-0005-0000-0000-000009000000}"/>
    <cellStyle name="20% - Accent1 4 2" xfId="374" xr:uid="{00000000-0005-0000-0000-00000A000000}"/>
    <cellStyle name="20% - Accent1 4 3" xfId="375" xr:uid="{00000000-0005-0000-0000-00000B000000}"/>
    <cellStyle name="20% - Accent1 5" xfId="9" xr:uid="{00000000-0005-0000-0000-00000C000000}"/>
    <cellStyle name="20% - Accent1 5 2" xfId="376" xr:uid="{00000000-0005-0000-0000-00000D000000}"/>
    <cellStyle name="20% - Accent1 5 3" xfId="377" xr:uid="{00000000-0005-0000-0000-00000E000000}"/>
    <cellStyle name="20% - Accent2" xfId="350" builtinId="34" customBuiltin="1"/>
    <cellStyle name="20% - Accent2 2" xfId="10" xr:uid="{00000000-0005-0000-0000-000010000000}"/>
    <cellStyle name="20% - Accent2 2 2" xfId="378" xr:uid="{00000000-0005-0000-0000-000011000000}"/>
    <cellStyle name="20% - Accent2 2 3" xfId="379" xr:uid="{00000000-0005-0000-0000-000012000000}"/>
    <cellStyle name="20% - Accent2 3" xfId="11" xr:uid="{00000000-0005-0000-0000-000013000000}"/>
    <cellStyle name="20% - Accent2 3 2" xfId="380" xr:uid="{00000000-0005-0000-0000-000014000000}"/>
    <cellStyle name="20% - Accent2 3 3" xfId="381" xr:uid="{00000000-0005-0000-0000-000015000000}"/>
    <cellStyle name="20% - Accent2 4" xfId="12" xr:uid="{00000000-0005-0000-0000-000016000000}"/>
    <cellStyle name="20% - Accent2 4 2" xfId="382" xr:uid="{00000000-0005-0000-0000-000017000000}"/>
    <cellStyle name="20% - Accent2 4 3" xfId="383" xr:uid="{00000000-0005-0000-0000-000018000000}"/>
    <cellStyle name="20% - Accent2 5" xfId="13" xr:uid="{00000000-0005-0000-0000-000019000000}"/>
    <cellStyle name="20% - Accent2 5 2" xfId="384" xr:uid="{00000000-0005-0000-0000-00001A000000}"/>
    <cellStyle name="20% - Accent2 5 3" xfId="385" xr:uid="{00000000-0005-0000-0000-00001B000000}"/>
    <cellStyle name="20% - Accent3" xfId="354" builtinId="38" customBuiltin="1"/>
    <cellStyle name="20% - Accent3 2" xfId="14" xr:uid="{00000000-0005-0000-0000-00001D000000}"/>
    <cellStyle name="20% - Accent3 2 2" xfId="386" xr:uid="{00000000-0005-0000-0000-00001E000000}"/>
    <cellStyle name="20% - Accent3 2 3" xfId="387" xr:uid="{00000000-0005-0000-0000-00001F000000}"/>
    <cellStyle name="20% - Accent3 3" xfId="15" xr:uid="{00000000-0005-0000-0000-000020000000}"/>
    <cellStyle name="20% - Accent3 3 2" xfId="388" xr:uid="{00000000-0005-0000-0000-000021000000}"/>
    <cellStyle name="20% - Accent3 3 3" xfId="389" xr:uid="{00000000-0005-0000-0000-000022000000}"/>
    <cellStyle name="20% - Accent3 4" xfId="16" xr:uid="{00000000-0005-0000-0000-000023000000}"/>
    <cellStyle name="20% - Accent3 4 2" xfId="390" xr:uid="{00000000-0005-0000-0000-000024000000}"/>
    <cellStyle name="20% - Accent3 4 3" xfId="391" xr:uid="{00000000-0005-0000-0000-000025000000}"/>
    <cellStyle name="20% - Accent3 5" xfId="17" xr:uid="{00000000-0005-0000-0000-000026000000}"/>
    <cellStyle name="20% - Accent3 5 2" xfId="392" xr:uid="{00000000-0005-0000-0000-000027000000}"/>
    <cellStyle name="20% - Accent3 5 3" xfId="393" xr:uid="{00000000-0005-0000-0000-000028000000}"/>
    <cellStyle name="20% - Accent4" xfId="358" builtinId="42" customBuiltin="1"/>
    <cellStyle name="20% - Accent4 2" xfId="18" xr:uid="{00000000-0005-0000-0000-00002A000000}"/>
    <cellStyle name="20% - Accent4 2 2" xfId="394" xr:uid="{00000000-0005-0000-0000-00002B000000}"/>
    <cellStyle name="20% - Accent4 2 3" xfId="395" xr:uid="{00000000-0005-0000-0000-00002C000000}"/>
    <cellStyle name="20% - Accent4 3" xfId="19" xr:uid="{00000000-0005-0000-0000-00002D000000}"/>
    <cellStyle name="20% - Accent4 3 2" xfId="396" xr:uid="{00000000-0005-0000-0000-00002E000000}"/>
    <cellStyle name="20% - Accent4 3 3" xfId="397" xr:uid="{00000000-0005-0000-0000-00002F000000}"/>
    <cellStyle name="20% - Accent4 4" xfId="20" xr:uid="{00000000-0005-0000-0000-000030000000}"/>
    <cellStyle name="20% - Accent4 4 2" xfId="398" xr:uid="{00000000-0005-0000-0000-000031000000}"/>
    <cellStyle name="20% - Accent4 4 3" xfId="399" xr:uid="{00000000-0005-0000-0000-000032000000}"/>
    <cellStyle name="20% - Accent4 5" xfId="21" xr:uid="{00000000-0005-0000-0000-000033000000}"/>
    <cellStyle name="20% - Accent4 5 2" xfId="400" xr:uid="{00000000-0005-0000-0000-000034000000}"/>
    <cellStyle name="20% - Accent4 5 3" xfId="401" xr:uid="{00000000-0005-0000-0000-000035000000}"/>
    <cellStyle name="20% - Accent5" xfId="362" builtinId="46" customBuiltin="1"/>
    <cellStyle name="20% - Accent5 2" xfId="22" xr:uid="{00000000-0005-0000-0000-000037000000}"/>
    <cellStyle name="20% - Accent5 2 2" xfId="402" xr:uid="{00000000-0005-0000-0000-000038000000}"/>
    <cellStyle name="20% - Accent5 2 3" xfId="403" xr:uid="{00000000-0005-0000-0000-000039000000}"/>
    <cellStyle name="20% - Accent5 3" xfId="23" xr:uid="{00000000-0005-0000-0000-00003A000000}"/>
    <cellStyle name="20% - Accent5 3 2" xfId="404" xr:uid="{00000000-0005-0000-0000-00003B000000}"/>
    <cellStyle name="20% - Accent5 3 3" xfId="405" xr:uid="{00000000-0005-0000-0000-00003C000000}"/>
    <cellStyle name="20% - Accent5 4" xfId="24" xr:uid="{00000000-0005-0000-0000-00003D000000}"/>
    <cellStyle name="20% - Accent5 4 2" xfId="406" xr:uid="{00000000-0005-0000-0000-00003E000000}"/>
    <cellStyle name="20% - Accent5 4 3" xfId="407" xr:uid="{00000000-0005-0000-0000-00003F000000}"/>
    <cellStyle name="20% - Accent5 5" xfId="25" xr:uid="{00000000-0005-0000-0000-000040000000}"/>
    <cellStyle name="20% - Accent5 5 2" xfId="408" xr:uid="{00000000-0005-0000-0000-000041000000}"/>
    <cellStyle name="20% - Accent5 5 3" xfId="409" xr:uid="{00000000-0005-0000-0000-000042000000}"/>
    <cellStyle name="20% - Accent6" xfId="366" builtinId="50" customBuiltin="1"/>
    <cellStyle name="20% - Accent6 2" xfId="26" xr:uid="{00000000-0005-0000-0000-000044000000}"/>
    <cellStyle name="20% - Accent6 2 2" xfId="410" xr:uid="{00000000-0005-0000-0000-000045000000}"/>
    <cellStyle name="20% - Accent6 2 3" xfId="411" xr:uid="{00000000-0005-0000-0000-000046000000}"/>
    <cellStyle name="20% - Accent6 3" xfId="27" xr:uid="{00000000-0005-0000-0000-000047000000}"/>
    <cellStyle name="20% - Accent6 3 2" xfId="412" xr:uid="{00000000-0005-0000-0000-000048000000}"/>
    <cellStyle name="20% - Accent6 3 3" xfId="413" xr:uid="{00000000-0005-0000-0000-000049000000}"/>
    <cellStyle name="20% - Accent6 4" xfId="28" xr:uid="{00000000-0005-0000-0000-00004A000000}"/>
    <cellStyle name="20% - Accent6 4 2" xfId="414" xr:uid="{00000000-0005-0000-0000-00004B000000}"/>
    <cellStyle name="20% - Accent6 4 3" xfId="415" xr:uid="{00000000-0005-0000-0000-00004C000000}"/>
    <cellStyle name="20% - Accent6 5" xfId="29" xr:uid="{00000000-0005-0000-0000-00004D000000}"/>
    <cellStyle name="20% - Accent6 5 2" xfId="416" xr:uid="{00000000-0005-0000-0000-00004E000000}"/>
    <cellStyle name="20% - Accent6 5 3" xfId="417" xr:uid="{00000000-0005-0000-0000-00004F000000}"/>
    <cellStyle name="3 indents" xfId="30" xr:uid="{00000000-0005-0000-0000-000050000000}"/>
    <cellStyle name="4 indents" xfId="31" xr:uid="{00000000-0005-0000-0000-000051000000}"/>
    <cellStyle name="40% - Accent1" xfId="347" builtinId="31" customBuiltin="1"/>
    <cellStyle name="40% - Accent1 2" xfId="32" xr:uid="{00000000-0005-0000-0000-000053000000}"/>
    <cellStyle name="40% - Accent1 2 2" xfId="418" xr:uid="{00000000-0005-0000-0000-000054000000}"/>
    <cellStyle name="40% - Accent1 2 3" xfId="419" xr:uid="{00000000-0005-0000-0000-000055000000}"/>
    <cellStyle name="40% - Accent1 3" xfId="33" xr:uid="{00000000-0005-0000-0000-000056000000}"/>
    <cellStyle name="40% - Accent1 3 2" xfId="420" xr:uid="{00000000-0005-0000-0000-000057000000}"/>
    <cellStyle name="40% - Accent1 3 3" xfId="421" xr:uid="{00000000-0005-0000-0000-000058000000}"/>
    <cellStyle name="40% - Accent1 4" xfId="34" xr:uid="{00000000-0005-0000-0000-000059000000}"/>
    <cellStyle name="40% - Accent1 4 2" xfId="422" xr:uid="{00000000-0005-0000-0000-00005A000000}"/>
    <cellStyle name="40% - Accent1 4 3" xfId="423" xr:uid="{00000000-0005-0000-0000-00005B000000}"/>
    <cellStyle name="40% - Accent1 5" xfId="35" xr:uid="{00000000-0005-0000-0000-00005C000000}"/>
    <cellStyle name="40% - Accent1 5 2" xfId="424" xr:uid="{00000000-0005-0000-0000-00005D000000}"/>
    <cellStyle name="40% - Accent1 5 3" xfId="425" xr:uid="{00000000-0005-0000-0000-00005E000000}"/>
    <cellStyle name="40% - Accent2" xfId="351" builtinId="35" customBuiltin="1"/>
    <cellStyle name="40% - Accent2 2" xfId="36" xr:uid="{00000000-0005-0000-0000-000060000000}"/>
    <cellStyle name="40% - Accent2 2 2" xfId="426" xr:uid="{00000000-0005-0000-0000-000061000000}"/>
    <cellStyle name="40% - Accent2 2 3" xfId="427" xr:uid="{00000000-0005-0000-0000-000062000000}"/>
    <cellStyle name="40% - Accent2 3" xfId="37" xr:uid="{00000000-0005-0000-0000-000063000000}"/>
    <cellStyle name="40% - Accent2 3 2" xfId="428" xr:uid="{00000000-0005-0000-0000-000064000000}"/>
    <cellStyle name="40% - Accent2 3 3" xfId="429" xr:uid="{00000000-0005-0000-0000-000065000000}"/>
    <cellStyle name="40% - Accent2 4" xfId="38" xr:uid="{00000000-0005-0000-0000-000066000000}"/>
    <cellStyle name="40% - Accent2 4 2" xfId="430" xr:uid="{00000000-0005-0000-0000-000067000000}"/>
    <cellStyle name="40% - Accent2 4 3" xfId="431" xr:uid="{00000000-0005-0000-0000-000068000000}"/>
    <cellStyle name="40% - Accent2 5" xfId="39" xr:uid="{00000000-0005-0000-0000-000069000000}"/>
    <cellStyle name="40% - Accent2 5 2" xfId="432" xr:uid="{00000000-0005-0000-0000-00006A000000}"/>
    <cellStyle name="40% - Accent2 5 3" xfId="433" xr:uid="{00000000-0005-0000-0000-00006B000000}"/>
    <cellStyle name="40% - Accent3" xfId="355" builtinId="39" customBuiltin="1"/>
    <cellStyle name="40% - Accent3 2" xfId="40" xr:uid="{00000000-0005-0000-0000-00006D000000}"/>
    <cellStyle name="40% - Accent3 2 2" xfId="434" xr:uid="{00000000-0005-0000-0000-00006E000000}"/>
    <cellStyle name="40% - Accent3 2 3" xfId="435" xr:uid="{00000000-0005-0000-0000-00006F000000}"/>
    <cellStyle name="40% - Accent3 3" xfId="41" xr:uid="{00000000-0005-0000-0000-000070000000}"/>
    <cellStyle name="40% - Accent3 3 2" xfId="436" xr:uid="{00000000-0005-0000-0000-000071000000}"/>
    <cellStyle name="40% - Accent3 3 3" xfId="437" xr:uid="{00000000-0005-0000-0000-000072000000}"/>
    <cellStyle name="40% - Accent3 4" xfId="42" xr:uid="{00000000-0005-0000-0000-000073000000}"/>
    <cellStyle name="40% - Accent3 4 2" xfId="438" xr:uid="{00000000-0005-0000-0000-000074000000}"/>
    <cellStyle name="40% - Accent3 4 3" xfId="439" xr:uid="{00000000-0005-0000-0000-000075000000}"/>
    <cellStyle name="40% - Accent3 5" xfId="43" xr:uid="{00000000-0005-0000-0000-000076000000}"/>
    <cellStyle name="40% - Accent3 5 2" xfId="440" xr:uid="{00000000-0005-0000-0000-000077000000}"/>
    <cellStyle name="40% - Accent3 5 3" xfId="441" xr:uid="{00000000-0005-0000-0000-000078000000}"/>
    <cellStyle name="40% - Accent4" xfId="359" builtinId="43" customBuiltin="1"/>
    <cellStyle name="40% - Accent4 2" xfId="44" xr:uid="{00000000-0005-0000-0000-00007A000000}"/>
    <cellStyle name="40% - Accent4 2 2" xfId="442" xr:uid="{00000000-0005-0000-0000-00007B000000}"/>
    <cellStyle name="40% - Accent4 2 3" xfId="443" xr:uid="{00000000-0005-0000-0000-00007C000000}"/>
    <cellStyle name="40% - Accent4 3" xfId="45" xr:uid="{00000000-0005-0000-0000-00007D000000}"/>
    <cellStyle name="40% - Accent4 3 2" xfId="444" xr:uid="{00000000-0005-0000-0000-00007E000000}"/>
    <cellStyle name="40% - Accent4 3 3" xfId="445" xr:uid="{00000000-0005-0000-0000-00007F000000}"/>
    <cellStyle name="40% - Accent4 4" xfId="46" xr:uid="{00000000-0005-0000-0000-000080000000}"/>
    <cellStyle name="40% - Accent4 4 2" xfId="446" xr:uid="{00000000-0005-0000-0000-000081000000}"/>
    <cellStyle name="40% - Accent4 4 3" xfId="447" xr:uid="{00000000-0005-0000-0000-000082000000}"/>
    <cellStyle name="40% - Accent4 5" xfId="47" xr:uid="{00000000-0005-0000-0000-000083000000}"/>
    <cellStyle name="40% - Accent4 5 2" xfId="448" xr:uid="{00000000-0005-0000-0000-000084000000}"/>
    <cellStyle name="40% - Accent4 5 3" xfId="449" xr:uid="{00000000-0005-0000-0000-000085000000}"/>
    <cellStyle name="40% - Accent5" xfId="363" builtinId="47" customBuiltin="1"/>
    <cellStyle name="40% - Accent5 2" xfId="48" xr:uid="{00000000-0005-0000-0000-000087000000}"/>
    <cellStyle name="40% - Accent5 2 2" xfId="450" xr:uid="{00000000-0005-0000-0000-000088000000}"/>
    <cellStyle name="40% - Accent5 2 3" xfId="451" xr:uid="{00000000-0005-0000-0000-000089000000}"/>
    <cellStyle name="40% - Accent5 3" xfId="49" xr:uid="{00000000-0005-0000-0000-00008A000000}"/>
    <cellStyle name="40% - Accent5 3 2" xfId="452" xr:uid="{00000000-0005-0000-0000-00008B000000}"/>
    <cellStyle name="40% - Accent5 3 3" xfId="453" xr:uid="{00000000-0005-0000-0000-00008C000000}"/>
    <cellStyle name="40% - Accent5 4" xfId="50" xr:uid="{00000000-0005-0000-0000-00008D000000}"/>
    <cellStyle name="40% - Accent5 4 2" xfId="454" xr:uid="{00000000-0005-0000-0000-00008E000000}"/>
    <cellStyle name="40% - Accent5 4 3" xfId="455" xr:uid="{00000000-0005-0000-0000-00008F000000}"/>
    <cellStyle name="40% - Accent5 5" xfId="51" xr:uid="{00000000-0005-0000-0000-000090000000}"/>
    <cellStyle name="40% - Accent5 5 2" xfId="456" xr:uid="{00000000-0005-0000-0000-000091000000}"/>
    <cellStyle name="40% - Accent5 5 3" xfId="457" xr:uid="{00000000-0005-0000-0000-000092000000}"/>
    <cellStyle name="40% - Accent6" xfId="367" builtinId="51" customBuiltin="1"/>
    <cellStyle name="40% - Accent6 2" xfId="52" xr:uid="{00000000-0005-0000-0000-000094000000}"/>
    <cellStyle name="40% - Accent6 2 2" xfId="458" xr:uid="{00000000-0005-0000-0000-000095000000}"/>
    <cellStyle name="40% - Accent6 2 3" xfId="459" xr:uid="{00000000-0005-0000-0000-000096000000}"/>
    <cellStyle name="40% - Accent6 3" xfId="53" xr:uid="{00000000-0005-0000-0000-000097000000}"/>
    <cellStyle name="40% - Accent6 3 2" xfId="460" xr:uid="{00000000-0005-0000-0000-000098000000}"/>
    <cellStyle name="40% - Accent6 3 3" xfId="461" xr:uid="{00000000-0005-0000-0000-000099000000}"/>
    <cellStyle name="40% - Accent6 4" xfId="54" xr:uid="{00000000-0005-0000-0000-00009A000000}"/>
    <cellStyle name="40% - Accent6 4 2" xfId="462" xr:uid="{00000000-0005-0000-0000-00009B000000}"/>
    <cellStyle name="40% - Accent6 4 3" xfId="463" xr:uid="{00000000-0005-0000-0000-00009C000000}"/>
    <cellStyle name="40% - Accent6 5" xfId="55" xr:uid="{00000000-0005-0000-0000-00009D000000}"/>
    <cellStyle name="40% - Accent6 5 2" xfId="464" xr:uid="{00000000-0005-0000-0000-00009E000000}"/>
    <cellStyle name="40% - Accent6 5 3" xfId="465" xr:uid="{00000000-0005-0000-0000-00009F000000}"/>
    <cellStyle name="5 indents" xfId="56" xr:uid="{00000000-0005-0000-0000-0000A0000000}"/>
    <cellStyle name="60% - Accent1" xfId="348" builtinId="32" customBuiltin="1"/>
    <cellStyle name="60% - Accent1 2" xfId="466" xr:uid="{00000000-0005-0000-0000-0000A2000000}"/>
    <cellStyle name="60% - Accent2" xfId="352" builtinId="36" customBuiltin="1"/>
    <cellStyle name="60% - Accent2 2" xfId="467" xr:uid="{00000000-0005-0000-0000-0000A4000000}"/>
    <cellStyle name="60% - Accent3" xfId="356" builtinId="40" customBuiltin="1"/>
    <cellStyle name="60% - Accent3 2" xfId="468" xr:uid="{00000000-0005-0000-0000-0000A6000000}"/>
    <cellStyle name="60% - Accent4" xfId="360" builtinId="44" customBuiltin="1"/>
    <cellStyle name="60% - Accent4 2" xfId="469" xr:uid="{00000000-0005-0000-0000-0000A8000000}"/>
    <cellStyle name="60% - Accent5" xfId="364" builtinId="48" customBuiltin="1"/>
    <cellStyle name="60% - Accent5 2" xfId="470" xr:uid="{00000000-0005-0000-0000-0000AA000000}"/>
    <cellStyle name="60% - Accent6" xfId="368" builtinId="52" customBuiltin="1"/>
    <cellStyle name="60% - Accent6 2" xfId="471" xr:uid="{00000000-0005-0000-0000-0000AC000000}"/>
    <cellStyle name="Accent1" xfId="345" builtinId="29" customBuiltin="1"/>
    <cellStyle name="Accent1 2" xfId="472" xr:uid="{00000000-0005-0000-0000-0000AE000000}"/>
    <cellStyle name="Accent2" xfId="349" builtinId="33" customBuiltin="1"/>
    <cellStyle name="Accent2 2" xfId="473" xr:uid="{00000000-0005-0000-0000-0000B0000000}"/>
    <cellStyle name="Accent3" xfId="353" builtinId="37" customBuiltin="1"/>
    <cellStyle name="Accent3 2" xfId="474" xr:uid="{00000000-0005-0000-0000-0000B2000000}"/>
    <cellStyle name="Accent4" xfId="357" builtinId="41" customBuiltin="1"/>
    <cellStyle name="Accent4 2" xfId="475" xr:uid="{00000000-0005-0000-0000-0000B4000000}"/>
    <cellStyle name="Accent5" xfId="361" builtinId="45" customBuiltin="1"/>
    <cellStyle name="Accent5 2" xfId="476" xr:uid="{00000000-0005-0000-0000-0000B6000000}"/>
    <cellStyle name="Accent6" xfId="365" builtinId="49" customBuiltin="1"/>
    <cellStyle name="Accent6 2" xfId="57" xr:uid="{00000000-0005-0000-0000-0000B8000000}"/>
    <cellStyle name="ANCLAS,REZONES Y SUS PARTES,DE FUNDICION,DE HIERRO O DE ACERO" xfId="58" xr:uid="{00000000-0005-0000-0000-0000B9000000}"/>
    <cellStyle name="Bad" xfId="335" builtinId="27" customBuiltin="1"/>
    <cellStyle name="Bad 2" xfId="59" xr:uid="{00000000-0005-0000-0000-0000BB000000}"/>
    <cellStyle name="Bad 2 2" xfId="60" xr:uid="{00000000-0005-0000-0000-0000BC000000}"/>
    <cellStyle name="Bad 2 3" xfId="477" xr:uid="{00000000-0005-0000-0000-0000BD000000}"/>
    <cellStyle name="Calculation" xfId="339" builtinId="22" customBuiltin="1"/>
    <cellStyle name="Calculation 2" xfId="478" xr:uid="{00000000-0005-0000-0000-0000BF000000}"/>
    <cellStyle name="Check Cell" xfId="341" builtinId="23" customBuiltin="1"/>
    <cellStyle name="Check Cell 2" xfId="479" xr:uid="{00000000-0005-0000-0000-0000C1000000}"/>
    <cellStyle name="Comma" xfId="1" builtinId="3"/>
    <cellStyle name="Comma 10" xfId="216" xr:uid="{00000000-0005-0000-0000-0000C3000000}"/>
    <cellStyle name="Comma 10 2" xfId="480" xr:uid="{00000000-0005-0000-0000-0000C4000000}"/>
    <cellStyle name="Comma 11" xfId="218" xr:uid="{00000000-0005-0000-0000-0000C5000000}"/>
    <cellStyle name="Comma 11 2" xfId="481" xr:uid="{00000000-0005-0000-0000-0000C6000000}"/>
    <cellStyle name="Comma 11 3" xfId="482" xr:uid="{00000000-0005-0000-0000-0000C7000000}"/>
    <cellStyle name="Comma 11 4" xfId="483" xr:uid="{00000000-0005-0000-0000-0000C8000000}"/>
    <cellStyle name="Comma 11 4 2" xfId="484" xr:uid="{00000000-0005-0000-0000-0000C9000000}"/>
    <cellStyle name="Comma 11 4 3" xfId="485" xr:uid="{00000000-0005-0000-0000-0000CA000000}"/>
    <cellStyle name="Comma 11 4 3 2" xfId="486" xr:uid="{00000000-0005-0000-0000-0000CB000000}"/>
    <cellStyle name="Comma 11 5" xfId="487" xr:uid="{00000000-0005-0000-0000-0000CC000000}"/>
    <cellStyle name="Comma 11 6" xfId="488" xr:uid="{00000000-0005-0000-0000-0000CD000000}"/>
    <cellStyle name="Comma 11 7" xfId="489" xr:uid="{00000000-0005-0000-0000-0000CE000000}"/>
    <cellStyle name="Comma 12" xfId="490" xr:uid="{00000000-0005-0000-0000-0000CF000000}"/>
    <cellStyle name="Comma 12 2" xfId="491" xr:uid="{00000000-0005-0000-0000-0000D0000000}"/>
    <cellStyle name="Comma 12 2 2" xfId="492" xr:uid="{00000000-0005-0000-0000-0000D1000000}"/>
    <cellStyle name="Comma 12 2 2 2" xfId="493" xr:uid="{00000000-0005-0000-0000-0000D2000000}"/>
    <cellStyle name="Comma 12 3" xfId="494" xr:uid="{00000000-0005-0000-0000-0000D3000000}"/>
    <cellStyle name="Comma 13" xfId="61" xr:uid="{00000000-0005-0000-0000-0000D4000000}"/>
    <cellStyle name="Comma 13 2" xfId="62" xr:uid="{00000000-0005-0000-0000-0000D5000000}"/>
    <cellStyle name="Comma 14" xfId="495" xr:uid="{00000000-0005-0000-0000-0000D6000000}"/>
    <cellStyle name="Comma 14 2" xfId="496" xr:uid="{00000000-0005-0000-0000-0000D7000000}"/>
    <cellStyle name="Comma 15" xfId="63" xr:uid="{00000000-0005-0000-0000-0000D8000000}"/>
    <cellStyle name="Comma 16" xfId="497" xr:uid="{00000000-0005-0000-0000-0000D9000000}"/>
    <cellStyle name="Comma 16 2" xfId="498" xr:uid="{00000000-0005-0000-0000-0000DA000000}"/>
    <cellStyle name="Comma 16 3" xfId="499" xr:uid="{00000000-0005-0000-0000-0000DB000000}"/>
    <cellStyle name="Comma 17" xfId="500" xr:uid="{00000000-0005-0000-0000-0000DC000000}"/>
    <cellStyle name="Comma 18" xfId="501" xr:uid="{00000000-0005-0000-0000-0000DD000000}"/>
    <cellStyle name="Comma 19" xfId="502" xr:uid="{00000000-0005-0000-0000-0000DE000000}"/>
    <cellStyle name="Comma 2" xfId="64" xr:uid="{00000000-0005-0000-0000-0000DF000000}"/>
    <cellStyle name="Comma 2 10" xfId="503" xr:uid="{00000000-0005-0000-0000-0000E0000000}"/>
    <cellStyle name="Comma 2 11" xfId="504" xr:uid="{00000000-0005-0000-0000-0000E1000000}"/>
    <cellStyle name="Comma 2 2" xfId="65" xr:uid="{00000000-0005-0000-0000-0000E2000000}"/>
    <cellStyle name="Comma 2 2 2" xfId="225" xr:uid="{00000000-0005-0000-0000-0000E3000000}"/>
    <cellStyle name="Comma 2 2 2 2" xfId="505" xr:uid="{00000000-0005-0000-0000-0000E4000000}"/>
    <cellStyle name="Comma 2 2 2 3" xfId="506" xr:uid="{00000000-0005-0000-0000-0000E5000000}"/>
    <cellStyle name="Comma 2 2 2 4" xfId="507" xr:uid="{00000000-0005-0000-0000-0000E6000000}"/>
    <cellStyle name="Comma 2 2 3" xfId="226" xr:uid="{00000000-0005-0000-0000-0000E7000000}"/>
    <cellStyle name="Comma 2 2 3 2" xfId="508" xr:uid="{00000000-0005-0000-0000-0000E8000000}"/>
    <cellStyle name="Comma 2 2 4" xfId="509" xr:uid="{00000000-0005-0000-0000-0000E9000000}"/>
    <cellStyle name="Comma 2 3" xfId="66" xr:uid="{00000000-0005-0000-0000-0000EA000000}"/>
    <cellStyle name="Comma 2 3 2" xfId="227" xr:uid="{00000000-0005-0000-0000-0000EB000000}"/>
    <cellStyle name="Comma 2 4" xfId="67" xr:uid="{00000000-0005-0000-0000-0000EC000000}"/>
    <cellStyle name="Comma 2 5" xfId="68" xr:uid="{00000000-0005-0000-0000-0000ED000000}"/>
    <cellStyle name="Comma 2 6" xfId="69" xr:uid="{00000000-0005-0000-0000-0000EE000000}"/>
    <cellStyle name="Comma 2 7" xfId="70" xr:uid="{00000000-0005-0000-0000-0000EF000000}"/>
    <cellStyle name="Comma 2 7 2" xfId="510" xr:uid="{00000000-0005-0000-0000-0000F0000000}"/>
    <cellStyle name="Comma 2 8" xfId="71" xr:uid="{00000000-0005-0000-0000-0000F1000000}"/>
    <cellStyle name="Comma 2 9" xfId="200" xr:uid="{00000000-0005-0000-0000-0000F2000000}"/>
    <cellStyle name="Comma 20" xfId="511" xr:uid="{00000000-0005-0000-0000-0000F3000000}"/>
    <cellStyle name="Comma 20 2" xfId="512" xr:uid="{00000000-0005-0000-0000-0000F4000000}"/>
    <cellStyle name="Comma 21" xfId="513" xr:uid="{00000000-0005-0000-0000-0000F5000000}"/>
    <cellStyle name="Comma 22" xfId="514" xr:uid="{00000000-0005-0000-0000-0000F6000000}"/>
    <cellStyle name="Comma 22 2" xfId="515" xr:uid="{00000000-0005-0000-0000-0000F7000000}"/>
    <cellStyle name="Comma 22 2 2" xfId="516" xr:uid="{00000000-0005-0000-0000-0000F8000000}"/>
    <cellStyle name="Comma 22 2 3" xfId="517" xr:uid="{00000000-0005-0000-0000-0000F9000000}"/>
    <cellStyle name="Comma 22 3" xfId="518" xr:uid="{00000000-0005-0000-0000-0000FA000000}"/>
    <cellStyle name="Comma 22 3 2" xfId="519" xr:uid="{00000000-0005-0000-0000-0000FB000000}"/>
    <cellStyle name="Comma 23" xfId="520" xr:uid="{00000000-0005-0000-0000-0000FC000000}"/>
    <cellStyle name="Comma 24" xfId="521" xr:uid="{00000000-0005-0000-0000-0000FD000000}"/>
    <cellStyle name="Comma 25" xfId="522" xr:uid="{00000000-0005-0000-0000-0000FE000000}"/>
    <cellStyle name="Comma 26" xfId="1110" xr:uid="{00000000-0005-0000-0000-0000FF000000}"/>
    <cellStyle name="Comma 27" xfId="1111" xr:uid="{00000000-0005-0000-0000-000000010000}"/>
    <cellStyle name="Comma 3" xfId="72" xr:uid="{00000000-0005-0000-0000-000001010000}"/>
    <cellStyle name="Comma 3 2" xfId="73" xr:uid="{00000000-0005-0000-0000-000002010000}"/>
    <cellStyle name="Comma 3 2 2" xfId="74" xr:uid="{00000000-0005-0000-0000-000003010000}"/>
    <cellStyle name="Comma 3 3" xfId="75" xr:uid="{00000000-0005-0000-0000-000004010000}"/>
    <cellStyle name="Comma 3 3 2" xfId="523" xr:uid="{00000000-0005-0000-0000-000005010000}"/>
    <cellStyle name="Comma 3 4" xfId="228" xr:uid="{00000000-0005-0000-0000-000006010000}"/>
    <cellStyle name="Comma 3 4 2" xfId="524" xr:uid="{00000000-0005-0000-0000-000007010000}"/>
    <cellStyle name="Comma 3 4 3" xfId="525" xr:uid="{00000000-0005-0000-0000-000008010000}"/>
    <cellStyle name="Comma 3 5" xfId="526" xr:uid="{00000000-0005-0000-0000-000009010000}"/>
    <cellStyle name="Comma 3 6" xfId="1006" xr:uid="{00000000-0005-0000-0000-00000A010000}"/>
    <cellStyle name="Comma 4" xfId="76" xr:uid="{00000000-0005-0000-0000-00000B010000}"/>
    <cellStyle name="Comma 4 2" xfId="77" xr:uid="{00000000-0005-0000-0000-00000C010000}"/>
    <cellStyle name="Comma 4 3" xfId="229" xr:uid="{00000000-0005-0000-0000-00000D010000}"/>
    <cellStyle name="Comma 4 4" xfId="527" xr:uid="{00000000-0005-0000-0000-00000E010000}"/>
    <cellStyle name="Comma 4 5" xfId="528" xr:uid="{00000000-0005-0000-0000-00000F010000}"/>
    <cellStyle name="Comma 4 6" xfId="1009" xr:uid="{00000000-0005-0000-0000-000010010000}"/>
    <cellStyle name="Comma 4_Book2" xfId="78" xr:uid="{00000000-0005-0000-0000-000011010000}"/>
    <cellStyle name="Comma 5" xfId="79" xr:uid="{00000000-0005-0000-0000-000012010000}"/>
    <cellStyle name="Comma 5 2" xfId="80" xr:uid="{00000000-0005-0000-0000-000013010000}"/>
    <cellStyle name="Comma 5 3" xfId="81" xr:uid="{00000000-0005-0000-0000-000014010000}"/>
    <cellStyle name="Comma 5 4" xfId="529" xr:uid="{00000000-0005-0000-0000-000015010000}"/>
    <cellStyle name="Comma 6" xfId="82" xr:uid="{00000000-0005-0000-0000-000016010000}"/>
    <cellStyle name="Comma 6 2" xfId="530" xr:uid="{00000000-0005-0000-0000-000017010000}"/>
    <cellStyle name="Comma 6 2 2" xfId="531" xr:uid="{00000000-0005-0000-0000-000018010000}"/>
    <cellStyle name="Comma 6 3" xfId="532" xr:uid="{00000000-0005-0000-0000-000019010000}"/>
    <cellStyle name="Comma 7" xfId="83" xr:uid="{00000000-0005-0000-0000-00001A010000}"/>
    <cellStyle name="Comma 7 2" xfId="84" xr:uid="{00000000-0005-0000-0000-00001B010000}"/>
    <cellStyle name="Comma 7 2 2" xfId="533" xr:uid="{00000000-0005-0000-0000-00001C010000}"/>
    <cellStyle name="Comma 7 2 2 2" xfId="534" xr:uid="{00000000-0005-0000-0000-00001D010000}"/>
    <cellStyle name="Comma 7 2 2 2 2" xfId="535" xr:uid="{00000000-0005-0000-0000-00001E010000}"/>
    <cellStyle name="Comma 7 2 2 3" xfId="536" xr:uid="{00000000-0005-0000-0000-00001F010000}"/>
    <cellStyle name="Comma 7 2 2 3 2" xfId="537" xr:uid="{00000000-0005-0000-0000-000020010000}"/>
    <cellStyle name="Comma 7 2 2 4" xfId="538" xr:uid="{00000000-0005-0000-0000-000021010000}"/>
    <cellStyle name="Comma 7 2 3" xfId="539" xr:uid="{00000000-0005-0000-0000-000022010000}"/>
    <cellStyle name="Comma 7 3" xfId="540" xr:uid="{00000000-0005-0000-0000-000023010000}"/>
    <cellStyle name="Comma 7 4" xfId="541" xr:uid="{00000000-0005-0000-0000-000024010000}"/>
    <cellStyle name="Comma 8" xfId="85" xr:uid="{00000000-0005-0000-0000-000025010000}"/>
    <cellStyle name="Comma 8 2" xfId="542" xr:uid="{00000000-0005-0000-0000-000026010000}"/>
    <cellStyle name="Comma 8 2 2" xfId="543" xr:uid="{00000000-0005-0000-0000-000027010000}"/>
    <cellStyle name="Comma 8 2 2 2" xfId="544" xr:uid="{00000000-0005-0000-0000-000028010000}"/>
    <cellStyle name="Comma 8 3" xfId="545" xr:uid="{00000000-0005-0000-0000-000029010000}"/>
    <cellStyle name="Comma 8 4" xfId="546" xr:uid="{00000000-0005-0000-0000-00002A010000}"/>
    <cellStyle name="Comma 9" xfId="86" xr:uid="{00000000-0005-0000-0000-00002B010000}"/>
    <cellStyle name="Comma 9 2" xfId="547" xr:uid="{00000000-0005-0000-0000-00002C010000}"/>
    <cellStyle name="Comma 9 3" xfId="548" xr:uid="{00000000-0005-0000-0000-00002D010000}"/>
    <cellStyle name="Comma 9 3 2" xfId="549" xr:uid="{00000000-0005-0000-0000-00002E010000}"/>
    <cellStyle name="Comma 9 3 2 2" xfId="550" xr:uid="{00000000-0005-0000-0000-00002F010000}"/>
    <cellStyle name="Comma 9 4" xfId="551" xr:uid="{00000000-0005-0000-0000-000030010000}"/>
    <cellStyle name="Currency 2" xfId="87" xr:uid="{00000000-0005-0000-0000-000031010000}"/>
    <cellStyle name="Currency 2 2" xfId="552" xr:uid="{00000000-0005-0000-0000-000032010000}"/>
    <cellStyle name="Currency 3" xfId="553" xr:uid="{00000000-0005-0000-0000-000033010000}"/>
    <cellStyle name="Euro" xfId="88" xr:uid="{00000000-0005-0000-0000-000034010000}"/>
    <cellStyle name="Euro 2" xfId="89" xr:uid="{00000000-0005-0000-0000-000035010000}"/>
    <cellStyle name="Euro 3" xfId="90" xr:uid="{00000000-0005-0000-0000-000036010000}"/>
    <cellStyle name="Euro 4" xfId="91" xr:uid="{00000000-0005-0000-0000-000037010000}"/>
    <cellStyle name="Euro 5" xfId="92" xr:uid="{00000000-0005-0000-0000-000038010000}"/>
    <cellStyle name="Explanatory Text" xfId="343" builtinId="53" customBuiltin="1"/>
    <cellStyle name="Explanatory Text 2" xfId="554" xr:uid="{00000000-0005-0000-0000-00003A010000}"/>
    <cellStyle name="Good" xfId="334" builtinId="26" customBuiltin="1"/>
    <cellStyle name="Good 2" xfId="555" xr:uid="{00000000-0005-0000-0000-00003C010000}"/>
    <cellStyle name="Good 2 2" xfId="1010" xr:uid="{00000000-0005-0000-0000-00003D010000}"/>
    <cellStyle name="Grey" xfId="93" xr:uid="{00000000-0005-0000-0000-00003E010000}"/>
    <cellStyle name="Heading 1" xfId="330" builtinId="16" customBuiltin="1"/>
    <cellStyle name="Heading 1 2" xfId="556" xr:uid="{00000000-0005-0000-0000-000040010000}"/>
    <cellStyle name="Heading 2" xfId="331" builtinId="17" customBuiltin="1"/>
    <cellStyle name="Heading 2 2" xfId="557" xr:uid="{00000000-0005-0000-0000-000042010000}"/>
    <cellStyle name="Heading 3" xfId="332" builtinId="18" customBuiltin="1"/>
    <cellStyle name="Heading 3 2" xfId="558" xr:uid="{00000000-0005-0000-0000-000044010000}"/>
    <cellStyle name="Heading 4" xfId="333" builtinId="19" customBuiltin="1"/>
    <cellStyle name="Heading 4 2" xfId="559" xr:uid="{00000000-0005-0000-0000-000046010000}"/>
    <cellStyle name="Hipervínculo_IIF" xfId="94" xr:uid="{00000000-0005-0000-0000-000047010000}"/>
    <cellStyle name="Hyperlink 2" xfId="230" xr:uid="{00000000-0005-0000-0000-000048010000}"/>
    <cellStyle name="imf-one decimal" xfId="95" xr:uid="{00000000-0005-0000-0000-000049010000}"/>
    <cellStyle name="imf-zero decimal" xfId="96" xr:uid="{00000000-0005-0000-0000-00004A010000}"/>
    <cellStyle name="Input" xfId="337" builtinId="20" customBuiltin="1"/>
    <cellStyle name="Input [yellow]" xfId="97" xr:uid="{00000000-0005-0000-0000-00004C010000}"/>
    <cellStyle name="Input 2" xfId="560" xr:uid="{00000000-0005-0000-0000-00004D010000}"/>
    <cellStyle name="Linked Cell" xfId="340" builtinId="24" customBuiltin="1"/>
    <cellStyle name="Linked Cell 2" xfId="561" xr:uid="{00000000-0005-0000-0000-00004F010000}"/>
    <cellStyle name="Millares [0]_BALPROGRAMA2001R" xfId="98" xr:uid="{00000000-0005-0000-0000-000050010000}"/>
    <cellStyle name="Millares_BALPROGRAMA2001R" xfId="99" xr:uid="{00000000-0005-0000-0000-000051010000}"/>
    <cellStyle name="Milliers [0]_Feuil1" xfId="100" xr:uid="{00000000-0005-0000-0000-000052010000}"/>
    <cellStyle name="Milliers_Feuil1" xfId="101" xr:uid="{00000000-0005-0000-0000-000053010000}"/>
    <cellStyle name="Moneda [0]_BALPROGRAMA2001R" xfId="102" xr:uid="{00000000-0005-0000-0000-000054010000}"/>
    <cellStyle name="Moneda_BALPROGRAMA2001R" xfId="103" xr:uid="{00000000-0005-0000-0000-000055010000}"/>
    <cellStyle name="Monétaire [0]_Feuil1" xfId="104" xr:uid="{00000000-0005-0000-0000-000056010000}"/>
    <cellStyle name="Monétaire_Feuil1" xfId="105" xr:uid="{00000000-0005-0000-0000-000057010000}"/>
    <cellStyle name="Neutral" xfId="336" builtinId="28" customBuiltin="1"/>
    <cellStyle name="Neutral 2" xfId="562" xr:uid="{00000000-0005-0000-0000-000059010000}"/>
    <cellStyle name="Normal" xfId="0" builtinId="0"/>
    <cellStyle name="Normal - Style1" xfId="106" xr:uid="{00000000-0005-0000-0000-00005B010000}"/>
    <cellStyle name="Normal - Style2" xfId="107" xr:uid="{00000000-0005-0000-0000-00005C010000}"/>
    <cellStyle name="Normal 10" xfId="108" xr:uid="{00000000-0005-0000-0000-00005D010000}"/>
    <cellStyle name="Normal 10 2" xfId="563" xr:uid="{00000000-0005-0000-0000-00005E010000}"/>
    <cellStyle name="Normal 100" xfId="283" xr:uid="{00000000-0005-0000-0000-00005F010000}"/>
    <cellStyle name="Normal 101" xfId="284" xr:uid="{00000000-0005-0000-0000-000060010000}"/>
    <cellStyle name="Normal 102" xfId="282" xr:uid="{00000000-0005-0000-0000-000061010000}"/>
    <cellStyle name="Normal 102 2" xfId="564" xr:uid="{00000000-0005-0000-0000-000062010000}"/>
    <cellStyle name="Normal 102 2 2" xfId="1011" xr:uid="{00000000-0005-0000-0000-000063010000}"/>
    <cellStyle name="Normal 103" xfId="302" xr:uid="{00000000-0005-0000-0000-000064010000}"/>
    <cellStyle name="Normal 103 2" xfId="565" xr:uid="{00000000-0005-0000-0000-000065010000}"/>
    <cellStyle name="Normal 103 2 2" xfId="1012" xr:uid="{00000000-0005-0000-0000-000066010000}"/>
    <cellStyle name="Normal 104" xfId="303" xr:uid="{00000000-0005-0000-0000-000067010000}"/>
    <cellStyle name="Normal 104 2" xfId="567" xr:uid="{00000000-0005-0000-0000-000068010000}"/>
    <cellStyle name="Normal 104 3" xfId="568" xr:uid="{00000000-0005-0000-0000-000069010000}"/>
    <cellStyle name="Normal 104 4" xfId="569" xr:uid="{00000000-0005-0000-0000-00006A010000}"/>
    <cellStyle name="Normal 104 5" xfId="566" xr:uid="{00000000-0005-0000-0000-00006B010000}"/>
    <cellStyle name="Normal 105" xfId="304" xr:uid="{00000000-0005-0000-0000-00006C010000}"/>
    <cellStyle name="Normal 105 2" xfId="570" xr:uid="{00000000-0005-0000-0000-00006D010000}"/>
    <cellStyle name="Normal 105 3" xfId="571" xr:uid="{00000000-0005-0000-0000-00006E010000}"/>
    <cellStyle name="Normal 106" xfId="305" xr:uid="{00000000-0005-0000-0000-00006F010000}"/>
    <cellStyle name="Normal 106 2" xfId="572" xr:uid="{00000000-0005-0000-0000-000070010000}"/>
    <cellStyle name="Normal 106 3" xfId="573" xr:uid="{00000000-0005-0000-0000-000071010000}"/>
    <cellStyle name="Normal 107" xfId="306" xr:uid="{00000000-0005-0000-0000-000072010000}"/>
    <cellStyle name="Normal 107 2" xfId="574" xr:uid="{00000000-0005-0000-0000-000073010000}"/>
    <cellStyle name="Normal 107 3" xfId="575" xr:uid="{00000000-0005-0000-0000-000074010000}"/>
    <cellStyle name="Normal 108" xfId="307" xr:uid="{00000000-0005-0000-0000-000075010000}"/>
    <cellStyle name="Normal 108 2" xfId="576" xr:uid="{00000000-0005-0000-0000-000076010000}"/>
    <cellStyle name="Normal 108 3" xfId="577" xr:uid="{00000000-0005-0000-0000-000077010000}"/>
    <cellStyle name="Normal 109" xfId="308" xr:uid="{00000000-0005-0000-0000-000078010000}"/>
    <cellStyle name="Normal 109 2" xfId="578" xr:uid="{00000000-0005-0000-0000-000079010000}"/>
    <cellStyle name="Normal 109 3" xfId="579" xr:uid="{00000000-0005-0000-0000-00007A010000}"/>
    <cellStyle name="Normal 11" xfId="109" xr:uid="{00000000-0005-0000-0000-00007B010000}"/>
    <cellStyle name="Normal 11 2" xfId="580" xr:uid="{00000000-0005-0000-0000-00007C010000}"/>
    <cellStyle name="Normal 11 2 2" xfId="581" xr:uid="{00000000-0005-0000-0000-00007D010000}"/>
    <cellStyle name="Normal 11 2 2 2" xfId="582" xr:uid="{00000000-0005-0000-0000-00007E010000}"/>
    <cellStyle name="Normal 11 3" xfId="583" xr:uid="{00000000-0005-0000-0000-00007F010000}"/>
    <cellStyle name="Normal 110" xfId="309" xr:uid="{00000000-0005-0000-0000-000080010000}"/>
    <cellStyle name="Normal 110 2" xfId="584" xr:uid="{00000000-0005-0000-0000-000081010000}"/>
    <cellStyle name="Normal 110 3" xfId="585" xr:uid="{00000000-0005-0000-0000-000082010000}"/>
    <cellStyle name="Normal 111" xfId="310" xr:uid="{00000000-0005-0000-0000-000083010000}"/>
    <cellStyle name="Normal 111 2" xfId="586" xr:uid="{00000000-0005-0000-0000-000084010000}"/>
    <cellStyle name="Normal 111 3" xfId="587" xr:uid="{00000000-0005-0000-0000-000085010000}"/>
    <cellStyle name="Normal 112" xfId="311" xr:uid="{00000000-0005-0000-0000-000086010000}"/>
    <cellStyle name="Normal 112 2" xfId="588" xr:uid="{00000000-0005-0000-0000-000087010000}"/>
    <cellStyle name="Normal 112 3" xfId="589" xr:uid="{00000000-0005-0000-0000-000088010000}"/>
    <cellStyle name="Normal 113" xfId="590" xr:uid="{00000000-0005-0000-0000-000089010000}"/>
    <cellStyle name="Normal 113 2" xfId="591" xr:uid="{00000000-0005-0000-0000-00008A010000}"/>
    <cellStyle name="Normal 113 3" xfId="592" xr:uid="{00000000-0005-0000-0000-00008B010000}"/>
    <cellStyle name="Normal 114" xfId="593" xr:uid="{00000000-0005-0000-0000-00008C010000}"/>
    <cellStyle name="Normal 114 2" xfId="594" xr:uid="{00000000-0005-0000-0000-00008D010000}"/>
    <cellStyle name="Normal 114 3" xfId="595" xr:uid="{00000000-0005-0000-0000-00008E010000}"/>
    <cellStyle name="Normal 115" xfId="596" xr:uid="{00000000-0005-0000-0000-00008F010000}"/>
    <cellStyle name="Normal 115 2" xfId="597" xr:uid="{00000000-0005-0000-0000-000090010000}"/>
    <cellStyle name="Normal 115 3" xfId="598" xr:uid="{00000000-0005-0000-0000-000091010000}"/>
    <cellStyle name="Normal 116" xfId="599" xr:uid="{00000000-0005-0000-0000-000092010000}"/>
    <cellStyle name="Normal 116 2" xfId="600" xr:uid="{00000000-0005-0000-0000-000093010000}"/>
    <cellStyle name="Normal 116 3" xfId="601" xr:uid="{00000000-0005-0000-0000-000094010000}"/>
    <cellStyle name="Normal 117" xfId="602" xr:uid="{00000000-0005-0000-0000-000095010000}"/>
    <cellStyle name="Normal 117 2" xfId="603" xr:uid="{00000000-0005-0000-0000-000096010000}"/>
    <cellStyle name="Normal 117 3" xfId="604" xr:uid="{00000000-0005-0000-0000-000097010000}"/>
    <cellStyle name="Normal 118" xfId="605" xr:uid="{00000000-0005-0000-0000-000098010000}"/>
    <cellStyle name="Normal 118 2" xfId="606" xr:uid="{00000000-0005-0000-0000-000099010000}"/>
    <cellStyle name="Normal 118 3" xfId="607" xr:uid="{00000000-0005-0000-0000-00009A010000}"/>
    <cellStyle name="Normal 119" xfId="608" xr:uid="{00000000-0005-0000-0000-00009B010000}"/>
    <cellStyle name="Normal 119 2" xfId="609" xr:uid="{00000000-0005-0000-0000-00009C010000}"/>
    <cellStyle name="Normal 119 3" xfId="610" xr:uid="{00000000-0005-0000-0000-00009D010000}"/>
    <cellStyle name="Normal 12" xfId="110" xr:uid="{00000000-0005-0000-0000-00009E010000}"/>
    <cellStyle name="Normal 12 2" xfId="611" xr:uid="{00000000-0005-0000-0000-00009F010000}"/>
    <cellStyle name="Normal 12 2 2" xfId="612" xr:uid="{00000000-0005-0000-0000-0000A0010000}"/>
    <cellStyle name="Normal 12 3" xfId="613" xr:uid="{00000000-0005-0000-0000-0000A1010000}"/>
    <cellStyle name="Normal 120" xfId="614" xr:uid="{00000000-0005-0000-0000-0000A2010000}"/>
    <cellStyle name="Normal 120 2" xfId="615" xr:uid="{00000000-0005-0000-0000-0000A3010000}"/>
    <cellStyle name="Normal 120 3" xfId="616" xr:uid="{00000000-0005-0000-0000-0000A4010000}"/>
    <cellStyle name="Normal 121" xfId="617" xr:uid="{00000000-0005-0000-0000-0000A5010000}"/>
    <cellStyle name="Normal 121 2" xfId="618" xr:uid="{00000000-0005-0000-0000-0000A6010000}"/>
    <cellStyle name="Normal 121 3" xfId="619" xr:uid="{00000000-0005-0000-0000-0000A7010000}"/>
    <cellStyle name="Normal 122" xfId="620" xr:uid="{00000000-0005-0000-0000-0000A8010000}"/>
    <cellStyle name="Normal 122 2" xfId="621" xr:uid="{00000000-0005-0000-0000-0000A9010000}"/>
    <cellStyle name="Normal 122 3" xfId="622" xr:uid="{00000000-0005-0000-0000-0000AA010000}"/>
    <cellStyle name="Normal 123" xfId="623" xr:uid="{00000000-0005-0000-0000-0000AB010000}"/>
    <cellStyle name="Normal 123 2" xfId="624" xr:uid="{00000000-0005-0000-0000-0000AC010000}"/>
    <cellStyle name="Normal 123 3" xfId="625" xr:uid="{00000000-0005-0000-0000-0000AD010000}"/>
    <cellStyle name="Normal 124" xfId="626" xr:uid="{00000000-0005-0000-0000-0000AE010000}"/>
    <cellStyle name="Normal 124 2" xfId="627" xr:uid="{00000000-0005-0000-0000-0000AF010000}"/>
    <cellStyle name="Normal 124 3" xfId="628" xr:uid="{00000000-0005-0000-0000-0000B0010000}"/>
    <cellStyle name="Normal 125" xfId="629" xr:uid="{00000000-0005-0000-0000-0000B1010000}"/>
    <cellStyle name="Normal 125 2" xfId="630" xr:uid="{00000000-0005-0000-0000-0000B2010000}"/>
    <cellStyle name="Normal 125 3" xfId="631" xr:uid="{00000000-0005-0000-0000-0000B3010000}"/>
    <cellStyle name="Normal 126" xfId="632" xr:uid="{00000000-0005-0000-0000-0000B4010000}"/>
    <cellStyle name="Normal 126 2" xfId="633" xr:uid="{00000000-0005-0000-0000-0000B5010000}"/>
    <cellStyle name="Normal 126 3" xfId="634" xr:uid="{00000000-0005-0000-0000-0000B6010000}"/>
    <cellStyle name="Normal 127" xfId="635" xr:uid="{00000000-0005-0000-0000-0000B7010000}"/>
    <cellStyle name="Normal 127 2" xfId="636" xr:uid="{00000000-0005-0000-0000-0000B8010000}"/>
    <cellStyle name="Normal 127 3" xfId="637" xr:uid="{00000000-0005-0000-0000-0000B9010000}"/>
    <cellStyle name="Normal 128" xfId="638" xr:uid="{00000000-0005-0000-0000-0000BA010000}"/>
    <cellStyle name="Normal 128 2" xfId="639" xr:uid="{00000000-0005-0000-0000-0000BB010000}"/>
    <cellStyle name="Normal 128 3" xfId="640" xr:uid="{00000000-0005-0000-0000-0000BC010000}"/>
    <cellStyle name="Normal 129" xfId="641" xr:uid="{00000000-0005-0000-0000-0000BD010000}"/>
    <cellStyle name="Normal 129 2" xfId="642" xr:uid="{00000000-0005-0000-0000-0000BE010000}"/>
    <cellStyle name="Normal 129 3" xfId="643" xr:uid="{00000000-0005-0000-0000-0000BF010000}"/>
    <cellStyle name="Normal 13" xfId="111" xr:uid="{00000000-0005-0000-0000-0000C0010000}"/>
    <cellStyle name="Normal 13 2" xfId="312" xr:uid="{00000000-0005-0000-0000-0000C1010000}"/>
    <cellStyle name="Normal 13 2 2" xfId="644" xr:uid="{00000000-0005-0000-0000-0000C2010000}"/>
    <cellStyle name="Normal 13 2 3" xfId="645" xr:uid="{00000000-0005-0000-0000-0000C3010000}"/>
    <cellStyle name="Normal 13 3" xfId="313" xr:uid="{00000000-0005-0000-0000-0000C4010000}"/>
    <cellStyle name="Normal 13 4" xfId="646" xr:uid="{00000000-0005-0000-0000-0000C5010000}"/>
    <cellStyle name="Normal 13 5" xfId="1112" xr:uid="{00000000-0005-0000-0000-0000C6010000}"/>
    <cellStyle name="Normal 130" xfId="647" xr:uid="{00000000-0005-0000-0000-0000C7010000}"/>
    <cellStyle name="Normal 130 2" xfId="648" xr:uid="{00000000-0005-0000-0000-0000C8010000}"/>
    <cellStyle name="Normal 130 3" xfId="649" xr:uid="{00000000-0005-0000-0000-0000C9010000}"/>
    <cellStyle name="Normal 131" xfId="650" xr:uid="{00000000-0005-0000-0000-0000CA010000}"/>
    <cellStyle name="Normal 131 2" xfId="651" xr:uid="{00000000-0005-0000-0000-0000CB010000}"/>
    <cellStyle name="Normal 131 3" xfId="652" xr:uid="{00000000-0005-0000-0000-0000CC010000}"/>
    <cellStyle name="Normal 132" xfId="653" xr:uid="{00000000-0005-0000-0000-0000CD010000}"/>
    <cellStyle name="Normal 132 2" xfId="654" xr:uid="{00000000-0005-0000-0000-0000CE010000}"/>
    <cellStyle name="Normal 132 3" xfId="655" xr:uid="{00000000-0005-0000-0000-0000CF010000}"/>
    <cellStyle name="Normal 133" xfId="656" xr:uid="{00000000-0005-0000-0000-0000D0010000}"/>
    <cellStyle name="Normal 133 2" xfId="657" xr:uid="{00000000-0005-0000-0000-0000D1010000}"/>
    <cellStyle name="Normal 133 3" xfId="658" xr:uid="{00000000-0005-0000-0000-0000D2010000}"/>
    <cellStyle name="Normal 134" xfId="659" xr:uid="{00000000-0005-0000-0000-0000D3010000}"/>
    <cellStyle name="Normal 134 2" xfId="660" xr:uid="{00000000-0005-0000-0000-0000D4010000}"/>
    <cellStyle name="Normal 134 3" xfId="661" xr:uid="{00000000-0005-0000-0000-0000D5010000}"/>
    <cellStyle name="Normal 135" xfId="662" xr:uid="{00000000-0005-0000-0000-0000D6010000}"/>
    <cellStyle name="Normal 136" xfId="663" xr:uid="{00000000-0005-0000-0000-0000D7010000}"/>
    <cellStyle name="Normal 137" xfId="664" xr:uid="{00000000-0005-0000-0000-0000D8010000}"/>
    <cellStyle name="Normal 138" xfId="665" xr:uid="{00000000-0005-0000-0000-0000D9010000}"/>
    <cellStyle name="Normal 139" xfId="666" xr:uid="{00000000-0005-0000-0000-0000DA010000}"/>
    <cellStyle name="Normal 14" xfId="112" xr:uid="{00000000-0005-0000-0000-0000DB010000}"/>
    <cellStyle name="Normal 14 2" xfId="314" xr:uid="{00000000-0005-0000-0000-0000DC010000}"/>
    <cellStyle name="Normal 14 2 2" xfId="667" xr:uid="{00000000-0005-0000-0000-0000DD010000}"/>
    <cellStyle name="Normal 14 2 3" xfId="668" xr:uid="{00000000-0005-0000-0000-0000DE010000}"/>
    <cellStyle name="Normal 14 3" xfId="315" xr:uid="{00000000-0005-0000-0000-0000DF010000}"/>
    <cellStyle name="Normal 14 3 2" xfId="669" xr:uid="{00000000-0005-0000-0000-0000E0010000}"/>
    <cellStyle name="Normal 14 3 3" xfId="670" xr:uid="{00000000-0005-0000-0000-0000E1010000}"/>
    <cellStyle name="Normal 14 4" xfId="671" xr:uid="{00000000-0005-0000-0000-0000E2010000}"/>
    <cellStyle name="Normal 140" xfId="672" xr:uid="{00000000-0005-0000-0000-0000E3010000}"/>
    <cellStyle name="Normal 141" xfId="673" xr:uid="{00000000-0005-0000-0000-0000E4010000}"/>
    <cellStyle name="Normal 142" xfId="674" xr:uid="{00000000-0005-0000-0000-0000E5010000}"/>
    <cellStyle name="Normal 143" xfId="675" xr:uid="{00000000-0005-0000-0000-0000E6010000}"/>
    <cellStyle name="Normal 144" xfId="676" xr:uid="{00000000-0005-0000-0000-0000E7010000}"/>
    <cellStyle name="Normal 145" xfId="677" xr:uid="{00000000-0005-0000-0000-0000E8010000}"/>
    <cellStyle name="Normal 146" xfId="678" xr:uid="{00000000-0005-0000-0000-0000E9010000}"/>
    <cellStyle name="Normal 147" xfId="679" xr:uid="{00000000-0005-0000-0000-0000EA010000}"/>
    <cellStyle name="Normal 148" xfId="680" xr:uid="{00000000-0005-0000-0000-0000EB010000}"/>
    <cellStyle name="Normal 149" xfId="681" xr:uid="{00000000-0005-0000-0000-0000EC010000}"/>
    <cellStyle name="Normal 15" xfId="113" xr:uid="{00000000-0005-0000-0000-0000ED010000}"/>
    <cellStyle name="Normal 15 2" xfId="682" xr:uid="{00000000-0005-0000-0000-0000EE010000}"/>
    <cellStyle name="Normal 15 3" xfId="683" xr:uid="{00000000-0005-0000-0000-0000EF010000}"/>
    <cellStyle name="Normal 150" xfId="684" xr:uid="{00000000-0005-0000-0000-0000F0010000}"/>
    <cellStyle name="Normal 151" xfId="685" xr:uid="{00000000-0005-0000-0000-0000F1010000}"/>
    <cellStyle name="Normal 152" xfId="686" xr:uid="{00000000-0005-0000-0000-0000F2010000}"/>
    <cellStyle name="Normal 153" xfId="687" xr:uid="{00000000-0005-0000-0000-0000F3010000}"/>
    <cellStyle name="Normal 154" xfId="688" xr:uid="{00000000-0005-0000-0000-0000F4010000}"/>
    <cellStyle name="Normal 155" xfId="689" xr:uid="{00000000-0005-0000-0000-0000F5010000}"/>
    <cellStyle name="Normal 156" xfId="690" xr:uid="{00000000-0005-0000-0000-0000F6010000}"/>
    <cellStyle name="Normal 157" xfId="691" xr:uid="{00000000-0005-0000-0000-0000F7010000}"/>
    <cellStyle name="Normal 158" xfId="692" xr:uid="{00000000-0005-0000-0000-0000F8010000}"/>
    <cellStyle name="Normal 159" xfId="693" xr:uid="{00000000-0005-0000-0000-0000F9010000}"/>
    <cellStyle name="Normal 16" xfId="114" xr:uid="{00000000-0005-0000-0000-0000FA010000}"/>
    <cellStyle name="Normal 16 2" xfId="694" xr:uid="{00000000-0005-0000-0000-0000FB010000}"/>
    <cellStyle name="Normal 16 3" xfId="695" xr:uid="{00000000-0005-0000-0000-0000FC010000}"/>
    <cellStyle name="Normal 16 4" xfId="696" xr:uid="{00000000-0005-0000-0000-0000FD010000}"/>
    <cellStyle name="Normal 160" xfId="697" xr:uid="{00000000-0005-0000-0000-0000FE010000}"/>
    <cellStyle name="Normal 161" xfId="698" xr:uid="{00000000-0005-0000-0000-0000FF010000}"/>
    <cellStyle name="Normal 162" xfId="699" xr:uid="{00000000-0005-0000-0000-000000020000}"/>
    <cellStyle name="Normal 163" xfId="700" xr:uid="{00000000-0005-0000-0000-000001020000}"/>
    <cellStyle name="Normal 164" xfId="701" xr:uid="{00000000-0005-0000-0000-000002020000}"/>
    <cellStyle name="Normal 165" xfId="702" xr:uid="{00000000-0005-0000-0000-000003020000}"/>
    <cellStyle name="Normal 166" xfId="703" xr:uid="{00000000-0005-0000-0000-000004020000}"/>
    <cellStyle name="Normal 167" xfId="704" xr:uid="{00000000-0005-0000-0000-000005020000}"/>
    <cellStyle name="Normal 168" xfId="705" xr:uid="{00000000-0005-0000-0000-000006020000}"/>
    <cellStyle name="Normal 169" xfId="706" xr:uid="{00000000-0005-0000-0000-000007020000}"/>
    <cellStyle name="Normal 17" xfId="115" xr:uid="{00000000-0005-0000-0000-000008020000}"/>
    <cellStyle name="Normal 17 2" xfId="707" xr:uid="{00000000-0005-0000-0000-000009020000}"/>
    <cellStyle name="Normal 17 3" xfId="708" xr:uid="{00000000-0005-0000-0000-00000A020000}"/>
    <cellStyle name="Normal 170" xfId="709" xr:uid="{00000000-0005-0000-0000-00000B020000}"/>
    <cellStyle name="Normal 171" xfId="710" xr:uid="{00000000-0005-0000-0000-00000C020000}"/>
    <cellStyle name="Normal 172" xfId="711" xr:uid="{00000000-0005-0000-0000-00000D020000}"/>
    <cellStyle name="Normal 173" xfId="712" xr:uid="{00000000-0005-0000-0000-00000E020000}"/>
    <cellStyle name="Normal 174" xfId="713" xr:uid="{00000000-0005-0000-0000-00000F020000}"/>
    <cellStyle name="Normal 175" xfId="714" xr:uid="{00000000-0005-0000-0000-000010020000}"/>
    <cellStyle name="Normal 176" xfId="715" xr:uid="{00000000-0005-0000-0000-000011020000}"/>
    <cellStyle name="Normal 177" xfId="716" xr:uid="{00000000-0005-0000-0000-000012020000}"/>
    <cellStyle name="Normal 178" xfId="717" xr:uid="{00000000-0005-0000-0000-000013020000}"/>
    <cellStyle name="Normal 179" xfId="718" xr:uid="{00000000-0005-0000-0000-000014020000}"/>
    <cellStyle name="Normal 18" xfId="116" xr:uid="{00000000-0005-0000-0000-000015020000}"/>
    <cellStyle name="Normal 18 2" xfId="719" xr:uid="{00000000-0005-0000-0000-000016020000}"/>
    <cellStyle name="Normal 18 2 2" xfId="720" xr:uid="{00000000-0005-0000-0000-000017020000}"/>
    <cellStyle name="Normal 18 3" xfId="721" xr:uid="{00000000-0005-0000-0000-000018020000}"/>
    <cellStyle name="Normal 18 4" xfId="722" xr:uid="{00000000-0005-0000-0000-000019020000}"/>
    <cellStyle name="Normal 180" xfId="723" xr:uid="{00000000-0005-0000-0000-00001A020000}"/>
    <cellStyle name="Normal 181" xfId="724" xr:uid="{00000000-0005-0000-0000-00001B020000}"/>
    <cellStyle name="Normal 182" xfId="725" xr:uid="{00000000-0005-0000-0000-00001C020000}"/>
    <cellStyle name="Normal 183" xfId="726" xr:uid="{00000000-0005-0000-0000-00001D020000}"/>
    <cellStyle name="Normal 184" xfId="727" xr:uid="{00000000-0005-0000-0000-00001E020000}"/>
    <cellStyle name="Normal 185" xfId="728" xr:uid="{00000000-0005-0000-0000-00001F020000}"/>
    <cellStyle name="Normal 186" xfId="729" xr:uid="{00000000-0005-0000-0000-000020020000}"/>
    <cellStyle name="Normal 187" xfId="730" xr:uid="{00000000-0005-0000-0000-000021020000}"/>
    <cellStyle name="Normal 188" xfId="731" xr:uid="{00000000-0005-0000-0000-000022020000}"/>
    <cellStyle name="Normal 189" xfId="732" xr:uid="{00000000-0005-0000-0000-000023020000}"/>
    <cellStyle name="Normal 19" xfId="117" xr:uid="{00000000-0005-0000-0000-000024020000}"/>
    <cellStyle name="Normal 19 2" xfId="733" xr:uid="{00000000-0005-0000-0000-000025020000}"/>
    <cellStyle name="Normal 19 3" xfId="734" xr:uid="{00000000-0005-0000-0000-000026020000}"/>
    <cellStyle name="Normal 190" xfId="735" xr:uid="{00000000-0005-0000-0000-000027020000}"/>
    <cellStyle name="Normal 191" xfId="736" xr:uid="{00000000-0005-0000-0000-000028020000}"/>
    <cellStyle name="Normal 192" xfId="737" xr:uid="{00000000-0005-0000-0000-000029020000}"/>
    <cellStyle name="Normal 193" xfId="738" xr:uid="{00000000-0005-0000-0000-00002A020000}"/>
    <cellStyle name="Normal 194" xfId="739" xr:uid="{00000000-0005-0000-0000-00002B020000}"/>
    <cellStyle name="Normal 195" xfId="740" xr:uid="{00000000-0005-0000-0000-00002C020000}"/>
    <cellStyle name="Normal 196" xfId="741" xr:uid="{00000000-0005-0000-0000-00002D020000}"/>
    <cellStyle name="Normal 197" xfId="742" xr:uid="{00000000-0005-0000-0000-00002E020000}"/>
    <cellStyle name="Normal 198" xfId="743" xr:uid="{00000000-0005-0000-0000-00002F020000}"/>
    <cellStyle name="Normal 199" xfId="744" xr:uid="{00000000-0005-0000-0000-000030020000}"/>
    <cellStyle name="Normal 2" xfId="2" xr:uid="{00000000-0005-0000-0000-000031020000}"/>
    <cellStyle name="Normal 2 2" xfId="119" xr:uid="{00000000-0005-0000-0000-000032020000}"/>
    <cellStyle name="Normal 2 2 2" xfId="120" xr:uid="{00000000-0005-0000-0000-000033020000}"/>
    <cellStyle name="Normal 2 2 2 2" xfId="231" xr:uid="{00000000-0005-0000-0000-000034020000}"/>
    <cellStyle name="Normal 2 2 3" xfId="232" xr:uid="{00000000-0005-0000-0000-000035020000}"/>
    <cellStyle name="Normal 2 2 3 2" xfId="745" xr:uid="{00000000-0005-0000-0000-000036020000}"/>
    <cellStyle name="Normal 2 2 3 3" xfId="746" xr:uid="{00000000-0005-0000-0000-000037020000}"/>
    <cellStyle name="Normal 2 2 4" xfId="233" xr:uid="{00000000-0005-0000-0000-000038020000}"/>
    <cellStyle name="Normal 2 2 5" xfId="188" xr:uid="{00000000-0005-0000-0000-000039020000}"/>
    <cellStyle name="Normal 2 2 6" xfId="747" xr:uid="{00000000-0005-0000-0000-00003A020000}"/>
    <cellStyle name="Normal 2 3" xfId="121" xr:uid="{00000000-0005-0000-0000-00003B020000}"/>
    <cellStyle name="Normal 2 3 2" xfId="234" xr:uid="{00000000-0005-0000-0000-00003C020000}"/>
    <cellStyle name="Normal 2 4" xfId="118" xr:uid="{00000000-0005-0000-0000-00003D020000}"/>
    <cellStyle name="Normal 2 5" xfId="316" xr:uid="{00000000-0005-0000-0000-00003E020000}"/>
    <cellStyle name="Normal 2 6" xfId="317" xr:uid="{00000000-0005-0000-0000-00003F020000}"/>
    <cellStyle name="Normal 2 7" xfId="748" xr:uid="{00000000-0005-0000-0000-000040020000}"/>
    <cellStyle name="Normal 2 8" xfId="1113" xr:uid="{00000000-0005-0000-0000-000041020000}"/>
    <cellStyle name="Normal 20" xfId="122" xr:uid="{00000000-0005-0000-0000-000042020000}"/>
    <cellStyle name="Normal 20 2" xfId="749" xr:uid="{00000000-0005-0000-0000-000043020000}"/>
    <cellStyle name="Normal 20 3" xfId="750" xr:uid="{00000000-0005-0000-0000-000044020000}"/>
    <cellStyle name="Normal 200" xfId="751" xr:uid="{00000000-0005-0000-0000-000045020000}"/>
    <cellStyle name="Normal 201" xfId="752" xr:uid="{00000000-0005-0000-0000-000046020000}"/>
    <cellStyle name="Normal 202" xfId="753" xr:uid="{00000000-0005-0000-0000-000047020000}"/>
    <cellStyle name="Normal 203" xfId="754" xr:uid="{00000000-0005-0000-0000-000048020000}"/>
    <cellStyle name="Normal 204" xfId="755" xr:uid="{00000000-0005-0000-0000-000049020000}"/>
    <cellStyle name="Normal 205" xfId="756" xr:uid="{00000000-0005-0000-0000-00004A020000}"/>
    <cellStyle name="Normal 206" xfId="757" xr:uid="{00000000-0005-0000-0000-00004B020000}"/>
    <cellStyle name="Normal 207" xfId="758" xr:uid="{00000000-0005-0000-0000-00004C020000}"/>
    <cellStyle name="Normal 208" xfId="759" xr:uid="{00000000-0005-0000-0000-00004D020000}"/>
    <cellStyle name="Normal 209" xfId="760" xr:uid="{00000000-0005-0000-0000-00004E020000}"/>
    <cellStyle name="Normal 21" xfId="177" xr:uid="{00000000-0005-0000-0000-00004F020000}"/>
    <cellStyle name="Normal 21 2" xfId="761" xr:uid="{00000000-0005-0000-0000-000050020000}"/>
    <cellStyle name="Normal 21 3" xfId="762" xr:uid="{00000000-0005-0000-0000-000051020000}"/>
    <cellStyle name="Normal 210" xfId="763" xr:uid="{00000000-0005-0000-0000-000052020000}"/>
    <cellStyle name="Normal 211" xfId="764" xr:uid="{00000000-0005-0000-0000-000053020000}"/>
    <cellStyle name="Normal 212" xfId="765" xr:uid="{00000000-0005-0000-0000-000054020000}"/>
    <cellStyle name="Normal 213" xfId="766" xr:uid="{00000000-0005-0000-0000-000055020000}"/>
    <cellStyle name="Normal 214" xfId="767" xr:uid="{00000000-0005-0000-0000-000056020000}"/>
    <cellStyle name="Normal 215" xfId="768" xr:uid="{00000000-0005-0000-0000-000057020000}"/>
    <cellStyle name="Normal 216" xfId="769" xr:uid="{00000000-0005-0000-0000-000058020000}"/>
    <cellStyle name="Normal 217" xfId="770" xr:uid="{00000000-0005-0000-0000-000059020000}"/>
    <cellStyle name="Normal 218" xfId="771" xr:uid="{00000000-0005-0000-0000-00005A020000}"/>
    <cellStyle name="Normal 219" xfId="772" xr:uid="{00000000-0005-0000-0000-00005B020000}"/>
    <cellStyle name="Normal 22" xfId="223" xr:uid="{00000000-0005-0000-0000-00005C020000}"/>
    <cellStyle name="Normal 22 2" xfId="773" xr:uid="{00000000-0005-0000-0000-00005D020000}"/>
    <cellStyle name="Normal 22 3" xfId="774" xr:uid="{00000000-0005-0000-0000-00005E020000}"/>
    <cellStyle name="Normal 220" xfId="775" xr:uid="{00000000-0005-0000-0000-00005F020000}"/>
    <cellStyle name="Normal 221" xfId="776" xr:uid="{00000000-0005-0000-0000-000060020000}"/>
    <cellStyle name="Normal 222" xfId="777" xr:uid="{00000000-0005-0000-0000-000061020000}"/>
    <cellStyle name="Normal 223" xfId="778" xr:uid="{00000000-0005-0000-0000-000062020000}"/>
    <cellStyle name="Normal 224" xfId="779" xr:uid="{00000000-0005-0000-0000-000063020000}"/>
    <cellStyle name="Normal 225" xfId="780" xr:uid="{00000000-0005-0000-0000-000064020000}"/>
    <cellStyle name="Normal 226" xfId="781" xr:uid="{00000000-0005-0000-0000-000065020000}"/>
    <cellStyle name="Normal 227" xfId="782" xr:uid="{00000000-0005-0000-0000-000066020000}"/>
    <cellStyle name="Normal 228" xfId="783" xr:uid="{00000000-0005-0000-0000-000067020000}"/>
    <cellStyle name="Normal 229" xfId="784" xr:uid="{00000000-0005-0000-0000-000068020000}"/>
    <cellStyle name="Normal 229 2" xfId="785" xr:uid="{00000000-0005-0000-0000-000069020000}"/>
    <cellStyle name="Normal 229 3" xfId="1013" xr:uid="{00000000-0005-0000-0000-00006A020000}"/>
    <cellStyle name="Normal 23" xfId="242" xr:uid="{00000000-0005-0000-0000-00006B020000}"/>
    <cellStyle name="Normal 230" xfId="786" xr:uid="{00000000-0005-0000-0000-00006C020000}"/>
    <cellStyle name="Normal 230 2" xfId="787" xr:uid="{00000000-0005-0000-0000-00006D020000}"/>
    <cellStyle name="Normal 230 3" xfId="1014" xr:uid="{00000000-0005-0000-0000-00006E020000}"/>
    <cellStyle name="Normal 231" xfId="788" xr:uid="{00000000-0005-0000-0000-00006F020000}"/>
    <cellStyle name="Normal 231 2" xfId="789" xr:uid="{00000000-0005-0000-0000-000070020000}"/>
    <cellStyle name="Normal 231 3" xfId="1015" xr:uid="{00000000-0005-0000-0000-000071020000}"/>
    <cellStyle name="Normal 232" xfId="790" xr:uid="{00000000-0005-0000-0000-000072020000}"/>
    <cellStyle name="Normal 232 2" xfId="791" xr:uid="{00000000-0005-0000-0000-000073020000}"/>
    <cellStyle name="Normal 232 3" xfId="1016" xr:uid="{00000000-0005-0000-0000-000074020000}"/>
    <cellStyle name="Normal 233" xfId="792" xr:uid="{00000000-0005-0000-0000-000075020000}"/>
    <cellStyle name="Normal 233 2" xfId="793" xr:uid="{00000000-0005-0000-0000-000076020000}"/>
    <cellStyle name="Normal 233 3" xfId="1017" xr:uid="{00000000-0005-0000-0000-000077020000}"/>
    <cellStyle name="Normal 234" xfId="794" xr:uid="{00000000-0005-0000-0000-000078020000}"/>
    <cellStyle name="Normal 234 2" xfId="795" xr:uid="{00000000-0005-0000-0000-000079020000}"/>
    <cellStyle name="Normal 234 3" xfId="1018" xr:uid="{00000000-0005-0000-0000-00007A020000}"/>
    <cellStyle name="Normal 235" xfId="796" xr:uid="{00000000-0005-0000-0000-00007B020000}"/>
    <cellStyle name="Normal 235 2" xfId="797" xr:uid="{00000000-0005-0000-0000-00007C020000}"/>
    <cellStyle name="Normal 235 3" xfId="1019" xr:uid="{00000000-0005-0000-0000-00007D020000}"/>
    <cellStyle name="Normal 236" xfId="798" xr:uid="{00000000-0005-0000-0000-00007E020000}"/>
    <cellStyle name="Normal 236 2" xfId="1020" xr:uid="{00000000-0005-0000-0000-00007F020000}"/>
    <cellStyle name="Normal 236 3" xfId="1021" xr:uid="{00000000-0005-0000-0000-000080020000}"/>
    <cellStyle name="Normal 237" xfId="799" xr:uid="{00000000-0005-0000-0000-000081020000}"/>
    <cellStyle name="Normal 237 2" xfId="1022" xr:uid="{00000000-0005-0000-0000-000082020000}"/>
    <cellStyle name="Normal 237 3" xfId="1023" xr:uid="{00000000-0005-0000-0000-000083020000}"/>
    <cellStyle name="Normal 238" xfId="800" xr:uid="{00000000-0005-0000-0000-000084020000}"/>
    <cellStyle name="Normal 239" xfId="801" xr:uid="{00000000-0005-0000-0000-000085020000}"/>
    <cellStyle name="Normal 24" xfId="243" xr:uid="{00000000-0005-0000-0000-000086020000}"/>
    <cellStyle name="Normal 240" xfId="802" xr:uid="{00000000-0005-0000-0000-000087020000}"/>
    <cellStyle name="Normal 241" xfId="803" xr:uid="{00000000-0005-0000-0000-000088020000}"/>
    <cellStyle name="Normal 242" xfId="804" xr:uid="{00000000-0005-0000-0000-000089020000}"/>
    <cellStyle name="Normal 243" xfId="805" xr:uid="{00000000-0005-0000-0000-00008A020000}"/>
    <cellStyle name="Normal 244" xfId="806" xr:uid="{00000000-0005-0000-0000-00008B020000}"/>
    <cellStyle name="Normal 245" xfId="807" xr:uid="{00000000-0005-0000-0000-00008C020000}"/>
    <cellStyle name="Normal 246" xfId="1005" xr:uid="{00000000-0005-0000-0000-00008D020000}"/>
    <cellStyle name="Normal 246 2" xfId="1024" xr:uid="{00000000-0005-0000-0000-00008E020000}"/>
    <cellStyle name="Normal 246 3" xfId="1025" xr:uid="{00000000-0005-0000-0000-00008F020000}"/>
    <cellStyle name="Normal 247" xfId="369" xr:uid="{00000000-0005-0000-0000-000090020000}"/>
    <cellStyle name="Normal 247 2" xfId="1026" xr:uid="{00000000-0005-0000-0000-000091020000}"/>
    <cellStyle name="Normal 247 3" xfId="1027" xr:uid="{00000000-0005-0000-0000-000092020000}"/>
    <cellStyle name="Normal 247 4" xfId="1028" xr:uid="{00000000-0005-0000-0000-000093020000}"/>
    <cellStyle name="Normal 248" xfId="1004" xr:uid="{00000000-0005-0000-0000-000094020000}"/>
    <cellStyle name="Normal 248 2" xfId="1029" xr:uid="{00000000-0005-0000-0000-000095020000}"/>
    <cellStyle name="Normal 248 3" xfId="1030" xr:uid="{00000000-0005-0000-0000-000096020000}"/>
    <cellStyle name="Normal 248 4" xfId="1031" xr:uid="{00000000-0005-0000-0000-000097020000}"/>
    <cellStyle name="Normal 249" xfId="1032" xr:uid="{00000000-0005-0000-0000-000098020000}"/>
    <cellStyle name="Normal 25" xfId="244" xr:uid="{00000000-0005-0000-0000-000099020000}"/>
    <cellStyle name="Normal 250" xfId="1033" xr:uid="{00000000-0005-0000-0000-00009A020000}"/>
    <cellStyle name="Normal 250 2" xfId="1034" xr:uid="{00000000-0005-0000-0000-00009B020000}"/>
    <cellStyle name="Normal 250 3" xfId="1114" xr:uid="{00000000-0005-0000-0000-00009C020000}"/>
    <cellStyle name="Normal 251" xfId="1035" xr:uid="{00000000-0005-0000-0000-00009D020000}"/>
    <cellStyle name="Normal 251 2" xfId="1036" xr:uid="{00000000-0005-0000-0000-00009E020000}"/>
    <cellStyle name="Normal 251 3" xfId="1115" xr:uid="{00000000-0005-0000-0000-00009F020000}"/>
    <cellStyle name="Normal 252" xfId="1037" xr:uid="{00000000-0005-0000-0000-0000A0020000}"/>
    <cellStyle name="Normal 252 2" xfId="1038" xr:uid="{00000000-0005-0000-0000-0000A1020000}"/>
    <cellStyle name="Normal 252 3" xfId="1116" xr:uid="{00000000-0005-0000-0000-0000A2020000}"/>
    <cellStyle name="Normal 253" xfId="1039" xr:uid="{00000000-0005-0000-0000-0000A3020000}"/>
    <cellStyle name="Normal 254" xfId="1040" xr:uid="{00000000-0005-0000-0000-0000A4020000}"/>
    <cellStyle name="Normal 254 2" xfId="1041" xr:uid="{00000000-0005-0000-0000-0000A5020000}"/>
    <cellStyle name="Normal 254 2 2" xfId="1117" xr:uid="{00000000-0005-0000-0000-0000A6020000}"/>
    <cellStyle name="Normal 255" xfId="1042" xr:uid="{00000000-0005-0000-0000-0000A7020000}"/>
    <cellStyle name="Normal 255 2" xfId="1043" xr:uid="{00000000-0005-0000-0000-0000A8020000}"/>
    <cellStyle name="Normal 255 2 2" xfId="1118" xr:uid="{00000000-0005-0000-0000-0000A9020000}"/>
    <cellStyle name="Normal 256" xfId="1044" xr:uid="{00000000-0005-0000-0000-0000AA020000}"/>
    <cellStyle name="Normal 256 2" xfId="1045" xr:uid="{00000000-0005-0000-0000-0000AB020000}"/>
    <cellStyle name="Normal 256 2 2" xfId="1119" xr:uid="{00000000-0005-0000-0000-0000AC020000}"/>
    <cellStyle name="Normal 257" xfId="1046" xr:uid="{00000000-0005-0000-0000-0000AD020000}"/>
    <cellStyle name="Normal 257 2" xfId="1047" xr:uid="{00000000-0005-0000-0000-0000AE020000}"/>
    <cellStyle name="Normal 257 2 2" xfId="1120" xr:uid="{00000000-0005-0000-0000-0000AF020000}"/>
    <cellStyle name="Normal 258" xfId="1048" xr:uid="{00000000-0005-0000-0000-0000B0020000}"/>
    <cellStyle name="Normal 258 2" xfId="1049" xr:uid="{00000000-0005-0000-0000-0000B1020000}"/>
    <cellStyle name="Normal 258 2 2" xfId="1121" xr:uid="{00000000-0005-0000-0000-0000B2020000}"/>
    <cellStyle name="Normal 259" xfId="1050" xr:uid="{00000000-0005-0000-0000-0000B3020000}"/>
    <cellStyle name="Normal 26" xfId="248" xr:uid="{00000000-0005-0000-0000-0000B4020000}"/>
    <cellStyle name="Normal 260" xfId="1051" xr:uid="{00000000-0005-0000-0000-0000B5020000}"/>
    <cellStyle name="Normal 261" xfId="1052" xr:uid="{00000000-0005-0000-0000-0000B6020000}"/>
    <cellStyle name="Normal 262" xfId="1053" xr:uid="{00000000-0005-0000-0000-0000B7020000}"/>
    <cellStyle name="Normal 263" xfId="1054" xr:uid="{00000000-0005-0000-0000-0000B8020000}"/>
    <cellStyle name="Normal 264" xfId="1055" xr:uid="{00000000-0005-0000-0000-0000B9020000}"/>
    <cellStyle name="Normal 265" xfId="1056" xr:uid="{00000000-0005-0000-0000-0000BA020000}"/>
    <cellStyle name="Normal 266" xfId="1057" xr:uid="{00000000-0005-0000-0000-0000BB020000}"/>
    <cellStyle name="Normal 267" xfId="1058" xr:uid="{00000000-0005-0000-0000-0000BC020000}"/>
    <cellStyle name="Normal 268" xfId="1008" xr:uid="{00000000-0005-0000-0000-0000BD020000}"/>
    <cellStyle name="Normal 269" xfId="1100" xr:uid="{00000000-0005-0000-0000-0000BE020000}"/>
    <cellStyle name="Normal 27" xfId="245" xr:uid="{00000000-0005-0000-0000-0000BF020000}"/>
    <cellStyle name="Normal 270" xfId="1101" xr:uid="{00000000-0005-0000-0000-0000C0020000}"/>
    <cellStyle name="Normal 270 2" xfId="1122" xr:uid="{00000000-0005-0000-0000-0000C1020000}"/>
    <cellStyle name="Normal 271" xfId="1102" xr:uid="{00000000-0005-0000-0000-0000C2020000}"/>
    <cellStyle name="Normal 272" xfId="1103" xr:uid="{00000000-0005-0000-0000-0000C3020000}"/>
    <cellStyle name="Normal 273" xfId="1104" xr:uid="{00000000-0005-0000-0000-0000C4020000}"/>
    <cellStyle name="Normal 274" xfId="1105" xr:uid="{00000000-0005-0000-0000-0000C5020000}"/>
    <cellStyle name="Normal 275" xfId="1106" xr:uid="{00000000-0005-0000-0000-0000C6020000}"/>
    <cellStyle name="Normal 275 2" xfId="1123" xr:uid="{00000000-0005-0000-0000-0000C7020000}"/>
    <cellStyle name="Normal 276" xfId="1107" xr:uid="{00000000-0005-0000-0000-0000C8020000}"/>
    <cellStyle name="Normal 276 2" xfId="1124" xr:uid="{00000000-0005-0000-0000-0000C9020000}"/>
    <cellStyle name="Normal 277" xfId="1108" xr:uid="{00000000-0005-0000-0000-0000CA020000}"/>
    <cellStyle name="Normal 277 2" xfId="1125" xr:uid="{00000000-0005-0000-0000-0000CB020000}"/>
    <cellStyle name="Normal 278" xfId="1126" xr:uid="{00000000-0005-0000-0000-0000CC020000}"/>
    <cellStyle name="Normal 279" xfId="1127" xr:uid="{00000000-0005-0000-0000-0000CD020000}"/>
    <cellStyle name="Normal 28" xfId="249" xr:uid="{00000000-0005-0000-0000-0000CE020000}"/>
    <cellStyle name="Normal 280" xfId="1128" xr:uid="{00000000-0005-0000-0000-0000CF020000}"/>
    <cellStyle name="Normal 281" xfId="1129" xr:uid="{00000000-0005-0000-0000-0000D0020000}"/>
    <cellStyle name="Normal 282" xfId="1130" xr:uid="{00000000-0005-0000-0000-0000D1020000}"/>
    <cellStyle name="Normal 283" xfId="1109" xr:uid="{00000000-0005-0000-0000-0000D2020000}"/>
    <cellStyle name="Normal 29" xfId="246" xr:uid="{00000000-0005-0000-0000-0000D3020000}"/>
    <cellStyle name="Normal 3" xfId="123" xr:uid="{00000000-0005-0000-0000-0000D4020000}"/>
    <cellStyle name="Normal 3 2" xfId="124" xr:uid="{00000000-0005-0000-0000-0000D5020000}"/>
    <cellStyle name="Normal 3 2 2" xfId="235" xr:uid="{00000000-0005-0000-0000-0000D6020000}"/>
    <cellStyle name="Normal 3 2 2 2" xfId="808" xr:uid="{00000000-0005-0000-0000-0000D7020000}"/>
    <cellStyle name="Normal 3 2 2 3" xfId="809" xr:uid="{00000000-0005-0000-0000-0000D8020000}"/>
    <cellStyle name="Normal 3 3" xfId="318" xr:uid="{00000000-0005-0000-0000-0000D9020000}"/>
    <cellStyle name="Normal 3 3 2" xfId="810" xr:uid="{00000000-0005-0000-0000-0000DA020000}"/>
    <cellStyle name="Normal 3 3 2 2" xfId="811" xr:uid="{00000000-0005-0000-0000-0000DB020000}"/>
    <cellStyle name="Normal 3 3 3" xfId="812" xr:uid="{00000000-0005-0000-0000-0000DC020000}"/>
    <cellStyle name="Normal 3 3 4" xfId="813" xr:uid="{00000000-0005-0000-0000-0000DD020000}"/>
    <cellStyle name="Normal 3 4" xfId="814" xr:uid="{00000000-0005-0000-0000-0000DE020000}"/>
    <cellStyle name="Normal 30" xfId="247" xr:uid="{00000000-0005-0000-0000-0000DF020000}"/>
    <cellStyle name="Normal 31" xfId="251" xr:uid="{00000000-0005-0000-0000-0000E0020000}"/>
    <cellStyle name="Normal 32" xfId="252" xr:uid="{00000000-0005-0000-0000-0000E1020000}"/>
    <cellStyle name="Normal 33" xfId="250" xr:uid="{00000000-0005-0000-0000-0000E2020000}"/>
    <cellStyle name="Normal 34" xfId="253" xr:uid="{00000000-0005-0000-0000-0000E3020000}"/>
    <cellStyle name="Normal 35" xfId="254" xr:uid="{00000000-0005-0000-0000-0000E4020000}"/>
    <cellStyle name="Normal 36" xfId="255" xr:uid="{00000000-0005-0000-0000-0000E5020000}"/>
    <cellStyle name="Normal 37" xfId="257" xr:uid="{00000000-0005-0000-0000-0000E6020000}"/>
    <cellStyle name="Normal 38" xfId="256" xr:uid="{00000000-0005-0000-0000-0000E7020000}"/>
    <cellStyle name="Normal 39" xfId="258" xr:uid="{00000000-0005-0000-0000-0000E8020000}"/>
    <cellStyle name="Normal 4" xfId="125" xr:uid="{00000000-0005-0000-0000-0000E9020000}"/>
    <cellStyle name="Normal 4 2" xfId="126" xr:uid="{00000000-0005-0000-0000-0000EA020000}"/>
    <cellStyle name="Normal 4 2 2" xfId="815" xr:uid="{00000000-0005-0000-0000-0000EB020000}"/>
    <cellStyle name="Normal 4 3" xfId="224" xr:uid="{00000000-0005-0000-0000-0000EC020000}"/>
    <cellStyle name="Normal 4 3 2" xfId="816" xr:uid="{00000000-0005-0000-0000-0000ED020000}"/>
    <cellStyle name="Normal 4 3 3" xfId="817" xr:uid="{00000000-0005-0000-0000-0000EE020000}"/>
    <cellStyle name="Normal 4 4" xfId="185" xr:uid="{00000000-0005-0000-0000-0000EF020000}"/>
    <cellStyle name="Normal 4 4 2" xfId="818" xr:uid="{00000000-0005-0000-0000-0000F0020000}"/>
    <cellStyle name="Normal 4 4 2 2" xfId="819" xr:uid="{00000000-0005-0000-0000-0000F1020000}"/>
    <cellStyle name="Normal 4 4 3" xfId="820" xr:uid="{00000000-0005-0000-0000-0000F2020000}"/>
    <cellStyle name="Normal 4 4 4" xfId="821" xr:uid="{00000000-0005-0000-0000-0000F3020000}"/>
    <cellStyle name="Normal 4 5" xfId="822" xr:uid="{00000000-0005-0000-0000-0000F4020000}"/>
    <cellStyle name="Normal 4 6" xfId="823" xr:uid="{00000000-0005-0000-0000-0000F5020000}"/>
    <cellStyle name="Normal 40" xfId="259" xr:uid="{00000000-0005-0000-0000-0000F6020000}"/>
    <cellStyle name="Normal 41" xfId="261" xr:uid="{00000000-0005-0000-0000-0000F7020000}"/>
    <cellStyle name="Normal 42" xfId="262" xr:uid="{00000000-0005-0000-0000-0000F8020000}"/>
    <cellStyle name="Normal 43" xfId="219" xr:uid="{00000000-0005-0000-0000-0000F9020000}"/>
    <cellStyle name="Normal 44" xfId="222" xr:uid="{00000000-0005-0000-0000-0000FA020000}"/>
    <cellStyle name="Normal 45" xfId="265" xr:uid="{00000000-0005-0000-0000-0000FB020000}"/>
    <cellStyle name="Normal 45 2" xfId="320" xr:uid="{00000000-0005-0000-0000-0000FC020000}"/>
    <cellStyle name="Normal 45 3" xfId="321" xr:uid="{00000000-0005-0000-0000-0000FD020000}"/>
    <cellStyle name="Normal 45 4" xfId="319" xr:uid="{00000000-0005-0000-0000-0000FE020000}"/>
    <cellStyle name="Normal 46" xfId="214" xr:uid="{00000000-0005-0000-0000-0000FF020000}"/>
    <cellStyle name="Normal 47" xfId="269" xr:uid="{00000000-0005-0000-0000-000000030000}"/>
    <cellStyle name="Normal 48" xfId="181" xr:uid="{00000000-0005-0000-0000-000001030000}"/>
    <cellStyle name="Normal 48 2" xfId="322" xr:uid="{00000000-0005-0000-0000-000002030000}"/>
    <cellStyle name="Normal 48 2 2" xfId="824" xr:uid="{00000000-0005-0000-0000-000003030000}"/>
    <cellStyle name="Normal 48 2 2 2" xfId="1059" xr:uid="{00000000-0005-0000-0000-000004030000}"/>
    <cellStyle name="Normal 49" xfId="210" xr:uid="{00000000-0005-0000-0000-000005030000}"/>
    <cellStyle name="Normal 49 2" xfId="323" xr:uid="{00000000-0005-0000-0000-000006030000}"/>
    <cellStyle name="Normal 49 2 2" xfId="825" xr:uid="{00000000-0005-0000-0000-000007030000}"/>
    <cellStyle name="Normal 49 2 2 2" xfId="1060" xr:uid="{00000000-0005-0000-0000-000008030000}"/>
    <cellStyle name="Normal 5" xfId="127" xr:uid="{00000000-0005-0000-0000-000009030000}"/>
    <cellStyle name="Normal 5 2" xfId="128" xr:uid="{00000000-0005-0000-0000-00000A030000}"/>
    <cellStyle name="Normal 5 2 2" xfId="826" xr:uid="{00000000-0005-0000-0000-00000B030000}"/>
    <cellStyle name="Normal 5 3" xfId="236" xr:uid="{00000000-0005-0000-0000-00000C030000}"/>
    <cellStyle name="Normal 50" xfId="191" xr:uid="{00000000-0005-0000-0000-00000D030000}"/>
    <cellStyle name="Normal 51" xfId="272" xr:uid="{00000000-0005-0000-0000-00000E030000}"/>
    <cellStyle name="Normal 51 2" xfId="324" xr:uid="{00000000-0005-0000-0000-00000F030000}"/>
    <cellStyle name="Normal 51 2 2" xfId="828" xr:uid="{00000000-0005-0000-0000-000010030000}"/>
    <cellStyle name="Normal 51 2 3" xfId="829" xr:uid="{00000000-0005-0000-0000-000011030000}"/>
    <cellStyle name="Normal 51 2 4" xfId="827" xr:uid="{00000000-0005-0000-0000-000012030000}"/>
    <cellStyle name="Normal 52" xfId="179" xr:uid="{00000000-0005-0000-0000-000013030000}"/>
    <cellStyle name="Normal 52 2" xfId="325" xr:uid="{00000000-0005-0000-0000-000014030000}"/>
    <cellStyle name="Normal 52 2 2" xfId="831" xr:uid="{00000000-0005-0000-0000-000015030000}"/>
    <cellStyle name="Normal 52 2 3" xfId="832" xr:uid="{00000000-0005-0000-0000-000016030000}"/>
    <cellStyle name="Normal 52 2 4" xfId="830" xr:uid="{00000000-0005-0000-0000-000017030000}"/>
    <cellStyle name="Normal 53" xfId="212" xr:uid="{00000000-0005-0000-0000-000018030000}"/>
    <cellStyle name="Normal 54" xfId="220" xr:uid="{00000000-0005-0000-0000-000019030000}"/>
    <cellStyle name="Normal 55" xfId="263" xr:uid="{00000000-0005-0000-0000-00001A030000}"/>
    <cellStyle name="Normal 56" xfId="215" xr:uid="{00000000-0005-0000-0000-00001B030000}"/>
    <cellStyle name="Normal 57" xfId="276" xr:uid="{00000000-0005-0000-0000-00001C030000}"/>
    <cellStyle name="Normal 57 2" xfId="834" xr:uid="{00000000-0005-0000-0000-00001D030000}"/>
    <cellStyle name="Normal 57 3" xfId="835" xr:uid="{00000000-0005-0000-0000-00001E030000}"/>
    <cellStyle name="Normal 57 4" xfId="833" xr:uid="{00000000-0005-0000-0000-00001F030000}"/>
    <cellStyle name="Normal 58" xfId="277" xr:uid="{00000000-0005-0000-0000-000020030000}"/>
    <cellStyle name="Normal 59" xfId="278" xr:uid="{00000000-0005-0000-0000-000021030000}"/>
    <cellStyle name="Normal 6" xfId="129" xr:uid="{00000000-0005-0000-0000-000022030000}"/>
    <cellStyle name="Normal 6 2" xfId="238" xr:uid="{00000000-0005-0000-0000-000023030000}"/>
    <cellStyle name="Normal 6 3" xfId="239" xr:uid="{00000000-0005-0000-0000-000024030000}"/>
    <cellStyle name="Normal 6 4" xfId="237" xr:uid="{00000000-0005-0000-0000-000025030000}"/>
    <cellStyle name="Normal 60" xfId="199" xr:uid="{00000000-0005-0000-0000-000026030000}"/>
    <cellStyle name="Normal 61" xfId="202" xr:uid="{00000000-0005-0000-0000-000027030000}"/>
    <cellStyle name="Normal 62" xfId="275" xr:uid="{00000000-0005-0000-0000-000028030000}"/>
    <cellStyle name="Normal 63" xfId="201" xr:uid="{00000000-0005-0000-0000-000029030000}"/>
    <cellStyle name="Normal 64" xfId="186" xr:uid="{00000000-0005-0000-0000-00002A030000}"/>
    <cellStyle name="Normal 65" xfId="190" xr:uid="{00000000-0005-0000-0000-00002B030000}"/>
    <cellStyle name="Normal 66" xfId="268" xr:uid="{00000000-0005-0000-0000-00002C030000}"/>
    <cellStyle name="Normal 67" xfId="204" xr:uid="{00000000-0005-0000-0000-00002D030000}"/>
    <cellStyle name="Normal 68" xfId="274" xr:uid="{00000000-0005-0000-0000-00002E030000}"/>
    <cellStyle name="Normal 69" xfId="198" xr:uid="{00000000-0005-0000-0000-00002F030000}"/>
    <cellStyle name="Normal 7" xfId="3" xr:uid="{00000000-0005-0000-0000-000030030000}"/>
    <cellStyle name="Normal 7 2" xfId="130" xr:uid="{00000000-0005-0000-0000-000031030000}"/>
    <cellStyle name="Normal 7 2 2" xfId="836" xr:uid="{00000000-0005-0000-0000-000032030000}"/>
    <cellStyle name="Normal 7 2 3" xfId="837" xr:uid="{00000000-0005-0000-0000-000033030000}"/>
    <cellStyle name="Normal 7 3" xfId="326" xr:uid="{00000000-0005-0000-0000-000034030000}"/>
    <cellStyle name="Normal 7 3 2" xfId="838" xr:uid="{00000000-0005-0000-0000-000035030000}"/>
    <cellStyle name="Normal 7 3 3" xfId="839" xr:uid="{00000000-0005-0000-0000-000036030000}"/>
    <cellStyle name="Normal 7 3 3 2" xfId="840" xr:uid="{00000000-0005-0000-0000-000037030000}"/>
    <cellStyle name="Normal 7 3 4" xfId="841" xr:uid="{00000000-0005-0000-0000-000038030000}"/>
    <cellStyle name="Normal 7 3 5" xfId="842" xr:uid="{00000000-0005-0000-0000-000039030000}"/>
    <cellStyle name="Normal 7 4" xfId="843" xr:uid="{00000000-0005-0000-0000-00003A030000}"/>
    <cellStyle name="Normal 7 4 2" xfId="844" xr:uid="{00000000-0005-0000-0000-00003B030000}"/>
    <cellStyle name="Normal 7 4 2 2" xfId="845" xr:uid="{00000000-0005-0000-0000-00003C030000}"/>
    <cellStyle name="Normal 7 5" xfId="846" xr:uid="{00000000-0005-0000-0000-00003D030000}"/>
    <cellStyle name="Normal 7 6" xfId="847" xr:uid="{00000000-0005-0000-0000-00003E030000}"/>
    <cellStyle name="Normal 70" xfId="273" xr:uid="{00000000-0005-0000-0000-00003F030000}"/>
    <cellStyle name="Normal 71" xfId="197" xr:uid="{00000000-0005-0000-0000-000040030000}"/>
    <cellStyle name="Normal 72" xfId="203" xr:uid="{00000000-0005-0000-0000-000041030000}"/>
    <cellStyle name="Normal 73" xfId="189" xr:uid="{00000000-0005-0000-0000-000042030000}"/>
    <cellStyle name="Normal 73 2" xfId="849" xr:uid="{00000000-0005-0000-0000-000043030000}"/>
    <cellStyle name="Normal 73 2 2" xfId="850" xr:uid="{00000000-0005-0000-0000-000044030000}"/>
    <cellStyle name="Normal 73 2 3" xfId="851" xr:uid="{00000000-0005-0000-0000-000045030000}"/>
    <cellStyle name="Normal 73 3" xfId="848" xr:uid="{00000000-0005-0000-0000-000046030000}"/>
    <cellStyle name="Normal 74" xfId="184" xr:uid="{00000000-0005-0000-0000-000047030000}"/>
    <cellStyle name="Normal 74 2" xfId="853" xr:uid="{00000000-0005-0000-0000-000048030000}"/>
    <cellStyle name="Normal 74 2 2" xfId="854" xr:uid="{00000000-0005-0000-0000-000049030000}"/>
    <cellStyle name="Normal 74 2 3" xfId="855" xr:uid="{00000000-0005-0000-0000-00004A030000}"/>
    <cellStyle name="Normal 74 3" xfId="852" xr:uid="{00000000-0005-0000-0000-00004B030000}"/>
    <cellStyle name="Normal 75" xfId="193" xr:uid="{00000000-0005-0000-0000-00004C030000}"/>
    <cellStyle name="Normal 75 2" xfId="857" xr:uid="{00000000-0005-0000-0000-00004D030000}"/>
    <cellStyle name="Normal 75 2 2" xfId="858" xr:uid="{00000000-0005-0000-0000-00004E030000}"/>
    <cellStyle name="Normal 75 2 3" xfId="859" xr:uid="{00000000-0005-0000-0000-00004F030000}"/>
    <cellStyle name="Normal 75 3" xfId="856" xr:uid="{00000000-0005-0000-0000-000050030000}"/>
    <cellStyle name="Normal 76" xfId="271" xr:uid="{00000000-0005-0000-0000-000051030000}"/>
    <cellStyle name="Normal 76 2" xfId="861" xr:uid="{00000000-0005-0000-0000-000052030000}"/>
    <cellStyle name="Normal 76 2 2" xfId="862" xr:uid="{00000000-0005-0000-0000-000053030000}"/>
    <cellStyle name="Normal 76 2 3" xfId="863" xr:uid="{00000000-0005-0000-0000-000054030000}"/>
    <cellStyle name="Normal 76 3" xfId="860" xr:uid="{00000000-0005-0000-0000-000055030000}"/>
    <cellStyle name="Normal 77" xfId="279" xr:uid="{00000000-0005-0000-0000-000056030000}"/>
    <cellStyle name="Normal 77 2" xfId="865" xr:uid="{00000000-0005-0000-0000-000057030000}"/>
    <cellStyle name="Normal 77 2 2" xfId="866" xr:uid="{00000000-0005-0000-0000-000058030000}"/>
    <cellStyle name="Normal 77 2 3" xfId="867" xr:uid="{00000000-0005-0000-0000-000059030000}"/>
    <cellStyle name="Normal 77 3" xfId="864" xr:uid="{00000000-0005-0000-0000-00005A030000}"/>
    <cellStyle name="Normal 78" xfId="211" xr:uid="{00000000-0005-0000-0000-00005B030000}"/>
    <cellStyle name="Normal 78 2" xfId="869" xr:uid="{00000000-0005-0000-0000-00005C030000}"/>
    <cellStyle name="Normal 78 2 2" xfId="870" xr:uid="{00000000-0005-0000-0000-00005D030000}"/>
    <cellStyle name="Normal 78 2 3" xfId="871" xr:uid="{00000000-0005-0000-0000-00005E030000}"/>
    <cellStyle name="Normal 78 3" xfId="868" xr:uid="{00000000-0005-0000-0000-00005F030000}"/>
    <cellStyle name="Normal 79" xfId="213" xr:uid="{00000000-0005-0000-0000-000060030000}"/>
    <cellStyle name="Normal 79 2" xfId="873" xr:uid="{00000000-0005-0000-0000-000061030000}"/>
    <cellStyle name="Normal 79 2 2" xfId="874" xr:uid="{00000000-0005-0000-0000-000062030000}"/>
    <cellStyle name="Normal 79 2 3" xfId="875" xr:uid="{00000000-0005-0000-0000-000063030000}"/>
    <cellStyle name="Normal 79 3" xfId="872" xr:uid="{00000000-0005-0000-0000-000064030000}"/>
    <cellStyle name="Normal 8" xfId="131" xr:uid="{00000000-0005-0000-0000-000065030000}"/>
    <cellStyle name="Normal 8 2" xfId="240" xr:uid="{00000000-0005-0000-0000-000066030000}"/>
    <cellStyle name="Normal 8 2 2" xfId="876" xr:uid="{00000000-0005-0000-0000-000067030000}"/>
    <cellStyle name="Normal 8 2 3" xfId="877" xr:uid="{00000000-0005-0000-0000-000068030000}"/>
    <cellStyle name="Normal 8 3" xfId="878" xr:uid="{00000000-0005-0000-0000-000069030000}"/>
    <cellStyle name="Normal 8 4" xfId="879" xr:uid="{00000000-0005-0000-0000-00006A030000}"/>
    <cellStyle name="Normal 8 5" xfId="880" xr:uid="{00000000-0005-0000-0000-00006B030000}"/>
    <cellStyle name="Normal 8 5 2" xfId="881" xr:uid="{00000000-0005-0000-0000-00006C030000}"/>
    <cellStyle name="Normal 8 5 3" xfId="882" xr:uid="{00000000-0005-0000-0000-00006D030000}"/>
    <cellStyle name="Normal 8 6" xfId="883" xr:uid="{00000000-0005-0000-0000-00006E030000}"/>
    <cellStyle name="Normal 8 6 2" xfId="884" xr:uid="{00000000-0005-0000-0000-00006F030000}"/>
    <cellStyle name="Normal 8 6 2 2" xfId="885" xr:uid="{00000000-0005-0000-0000-000070030000}"/>
    <cellStyle name="Normal 8 7" xfId="886" xr:uid="{00000000-0005-0000-0000-000071030000}"/>
    <cellStyle name="Normal 8 7 2" xfId="887" xr:uid="{00000000-0005-0000-0000-000072030000}"/>
    <cellStyle name="Normal 8 7 2 2" xfId="888" xr:uid="{00000000-0005-0000-0000-000073030000}"/>
    <cellStyle name="Normal 8 8" xfId="889" xr:uid="{00000000-0005-0000-0000-000074030000}"/>
    <cellStyle name="Normal 80" xfId="192" xr:uid="{00000000-0005-0000-0000-000075030000}"/>
    <cellStyle name="Normal 80 2" xfId="891" xr:uid="{00000000-0005-0000-0000-000076030000}"/>
    <cellStyle name="Normal 80 2 2" xfId="892" xr:uid="{00000000-0005-0000-0000-000077030000}"/>
    <cellStyle name="Normal 80 2 3" xfId="893" xr:uid="{00000000-0005-0000-0000-000078030000}"/>
    <cellStyle name="Normal 80 3" xfId="890" xr:uid="{00000000-0005-0000-0000-000079030000}"/>
    <cellStyle name="Normal 81" xfId="209" xr:uid="{00000000-0005-0000-0000-00007A030000}"/>
    <cellStyle name="Normal 81 2" xfId="895" xr:uid="{00000000-0005-0000-0000-00007B030000}"/>
    <cellStyle name="Normal 81 2 2" xfId="896" xr:uid="{00000000-0005-0000-0000-00007C030000}"/>
    <cellStyle name="Normal 81 2 3" xfId="897" xr:uid="{00000000-0005-0000-0000-00007D030000}"/>
    <cellStyle name="Normal 81 3" xfId="894" xr:uid="{00000000-0005-0000-0000-00007E030000}"/>
    <cellStyle name="Normal 82" xfId="178" xr:uid="{00000000-0005-0000-0000-00007F030000}"/>
    <cellStyle name="Normal 82 2" xfId="899" xr:uid="{00000000-0005-0000-0000-000080030000}"/>
    <cellStyle name="Normal 82 2 2" xfId="900" xr:uid="{00000000-0005-0000-0000-000081030000}"/>
    <cellStyle name="Normal 82 2 3" xfId="901" xr:uid="{00000000-0005-0000-0000-000082030000}"/>
    <cellStyle name="Normal 82 3" xfId="898" xr:uid="{00000000-0005-0000-0000-000083030000}"/>
    <cellStyle name="Normal 83" xfId="170" xr:uid="{00000000-0005-0000-0000-000084030000}"/>
    <cellStyle name="Normal 83 2" xfId="285" xr:uid="{00000000-0005-0000-0000-000085030000}"/>
    <cellStyle name="Normal 84" xfId="176" xr:uid="{00000000-0005-0000-0000-000086030000}"/>
    <cellStyle name="Normal 84 2" xfId="286" xr:uid="{00000000-0005-0000-0000-000087030000}"/>
    <cellStyle name="Normal 85" xfId="171" xr:uid="{00000000-0005-0000-0000-000088030000}"/>
    <cellStyle name="Normal 85 2" xfId="287" xr:uid="{00000000-0005-0000-0000-000089030000}"/>
    <cellStyle name="Normal 86" xfId="173" xr:uid="{00000000-0005-0000-0000-00008A030000}"/>
    <cellStyle name="Normal 86 2" xfId="288" xr:uid="{00000000-0005-0000-0000-00008B030000}"/>
    <cellStyle name="Normal 87" xfId="280" xr:uid="{00000000-0005-0000-0000-00008C030000}"/>
    <cellStyle name="Normal 87 2" xfId="289" xr:uid="{00000000-0005-0000-0000-00008D030000}"/>
    <cellStyle name="Normal 88" xfId="174" xr:uid="{00000000-0005-0000-0000-00008E030000}"/>
    <cellStyle name="Normal 88 2" xfId="290" xr:uid="{00000000-0005-0000-0000-00008F030000}"/>
    <cellStyle name="Normal 89" xfId="281" xr:uid="{00000000-0005-0000-0000-000090030000}"/>
    <cellStyle name="Normal 89 2" xfId="291" xr:uid="{00000000-0005-0000-0000-000091030000}"/>
    <cellStyle name="Normal 9" xfId="132" xr:uid="{00000000-0005-0000-0000-000092030000}"/>
    <cellStyle name="Normal 9 2" xfId="902" xr:uid="{00000000-0005-0000-0000-000093030000}"/>
    <cellStyle name="Normal 9 3" xfId="903" xr:uid="{00000000-0005-0000-0000-000094030000}"/>
    <cellStyle name="Normal 9 4" xfId="904" xr:uid="{00000000-0005-0000-0000-000095030000}"/>
    <cellStyle name="Normal 9 4 2" xfId="905" xr:uid="{00000000-0005-0000-0000-000096030000}"/>
    <cellStyle name="Normal 9 4 2 2" xfId="906" xr:uid="{00000000-0005-0000-0000-000097030000}"/>
    <cellStyle name="Normal 9 5" xfId="907" xr:uid="{00000000-0005-0000-0000-000098030000}"/>
    <cellStyle name="Normal 90" xfId="175" xr:uid="{00000000-0005-0000-0000-000099030000}"/>
    <cellStyle name="Normal 90 2" xfId="292" xr:uid="{00000000-0005-0000-0000-00009A030000}"/>
    <cellStyle name="Normal 90 3" xfId="908" xr:uid="{00000000-0005-0000-0000-00009B030000}"/>
    <cellStyle name="Normal 91" xfId="172" xr:uid="{00000000-0005-0000-0000-00009C030000}"/>
    <cellStyle name="Normal 91 2" xfId="293" xr:uid="{00000000-0005-0000-0000-00009D030000}"/>
    <cellStyle name="Normal 91 3" xfId="909" xr:uid="{00000000-0005-0000-0000-00009E030000}"/>
    <cellStyle name="Normal 92" xfId="294" xr:uid="{00000000-0005-0000-0000-00009F030000}"/>
    <cellStyle name="Normal 92 2" xfId="910" xr:uid="{00000000-0005-0000-0000-0000A0030000}"/>
    <cellStyle name="Normal 92 3" xfId="911" xr:uid="{00000000-0005-0000-0000-0000A1030000}"/>
    <cellStyle name="Normal 93" xfId="295" xr:uid="{00000000-0005-0000-0000-0000A2030000}"/>
    <cellStyle name="Normal 93 2" xfId="913" xr:uid="{00000000-0005-0000-0000-0000A3030000}"/>
    <cellStyle name="Normal 93 2 2" xfId="914" xr:uid="{00000000-0005-0000-0000-0000A4030000}"/>
    <cellStyle name="Normal 93 2 3" xfId="915" xr:uid="{00000000-0005-0000-0000-0000A5030000}"/>
    <cellStyle name="Normal 93 3" xfId="916" xr:uid="{00000000-0005-0000-0000-0000A6030000}"/>
    <cellStyle name="Normal 93 4" xfId="912" xr:uid="{00000000-0005-0000-0000-0000A7030000}"/>
    <cellStyle name="Normal 94" xfId="296" xr:uid="{00000000-0005-0000-0000-0000A8030000}"/>
    <cellStyle name="Normal 94 2" xfId="918" xr:uid="{00000000-0005-0000-0000-0000A9030000}"/>
    <cellStyle name="Normal 94 2 2" xfId="919" xr:uid="{00000000-0005-0000-0000-0000AA030000}"/>
    <cellStyle name="Normal 94 2 3" xfId="920" xr:uid="{00000000-0005-0000-0000-0000AB030000}"/>
    <cellStyle name="Normal 94 3" xfId="921" xr:uid="{00000000-0005-0000-0000-0000AC030000}"/>
    <cellStyle name="Normal 94 4" xfId="917" xr:uid="{00000000-0005-0000-0000-0000AD030000}"/>
    <cellStyle name="Normal 95" xfId="297" xr:uid="{00000000-0005-0000-0000-0000AE030000}"/>
    <cellStyle name="Normal 95 2" xfId="923" xr:uid="{00000000-0005-0000-0000-0000AF030000}"/>
    <cellStyle name="Normal 95 2 2" xfId="924" xr:uid="{00000000-0005-0000-0000-0000B0030000}"/>
    <cellStyle name="Normal 95 2 3" xfId="925" xr:uid="{00000000-0005-0000-0000-0000B1030000}"/>
    <cellStyle name="Normal 95 3" xfId="926" xr:uid="{00000000-0005-0000-0000-0000B2030000}"/>
    <cellStyle name="Normal 95 4" xfId="927" xr:uid="{00000000-0005-0000-0000-0000B3030000}"/>
    <cellStyle name="Normal 95 5" xfId="922" xr:uid="{00000000-0005-0000-0000-0000B4030000}"/>
    <cellStyle name="Normal 96" xfId="298" xr:uid="{00000000-0005-0000-0000-0000B5030000}"/>
    <cellStyle name="Normal 96 2" xfId="928" xr:uid="{00000000-0005-0000-0000-0000B6030000}"/>
    <cellStyle name="Normal 96 3" xfId="929" xr:uid="{00000000-0005-0000-0000-0000B7030000}"/>
    <cellStyle name="Normal 96 4" xfId="930" xr:uid="{00000000-0005-0000-0000-0000B8030000}"/>
    <cellStyle name="Normal 96 5" xfId="1061" xr:uid="{00000000-0005-0000-0000-0000B9030000}"/>
    <cellStyle name="Normal 97" xfId="299" xr:uid="{00000000-0005-0000-0000-0000BA030000}"/>
    <cellStyle name="Normal 98" xfId="300" xr:uid="{00000000-0005-0000-0000-0000BB030000}"/>
    <cellStyle name="Normal 99" xfId="301" xr:uid="{00000000-0005-0000-0000-0000BC030000}"/>
    <cellStyle name="Note 2" xfId="133" xr:uid="{00000000-0005-0000-0000-0000BD030000}"/>
    <cellStyle name="Note 2 2" xfId="931" xr:uid="{00000000-0005-0000-0000-0000BE030000}"/>
    <cellStyle name="Note 2 3" xfId="932" xr:uid="{00000000-0005-0000-0000-0000BF030000}"/>
    <cellStyle name="Note 3" xfId="134" xr:uid="{00000000-0005-0000-0000-0000C0030000}"/>
    <cellStyle name="Note 4" xfId="135" xr:uid="{00000000-0005-0000-0000-0000C1030000}"/>
    <cellStyle name="Note 5" xfId="136" xr:uid="{00000000-0005-0000-0000-0000C2030000}"/>
    <cellStyle name="Output" xfId="338" builtinId="21" customBuiltin="1"/>
    <cellStyle name="Output 2" xfId="933" xr:uid="{00000000-0005-0000-0000-0000C4030000}"/>
    <cellStyle name="Percent [2]" xfId="137" xr:uid="{00000000-0005-0000-0000-0000C5030000}"/>
    <cellStyle name="Percent [2] 2" xfId="138" xr:uid="{00000000-0005-0000-0000-0000C6030000}"/>
    <cellStyle name="Percent [2] 3" xfId="139" xr:uid="{00000000-0005-0000-0000-0000C7030000}"/>
    <cellStyle name="Percent [2] 4" xfId="140" xr:uid="{00000000-0005-0000-0000-0000C8030000}"/>
    <cellStyle name="Percent [2] 5" xfId="141" xr:uid="{00000000-0005-0000-0000-0000C9030000}"/>
    <cellStyle name="Percent 10" xfId="206" xr:uid="{00000000-0005-0000-0000-0000CA030000}"/>
    <cellStyle name="Percent 10 2" xfId="935" xr:uid="{00000000-0005-0000-0000-0000CB030000}"/>
    <cellStyle name="Percent 10 2 2" xfId="936" xr:uid="{00000000-0005-0000-0000-0000CC030000}"/>
    <cellStyle name="Percent 10 2 3" xfId="937" xr:uid="{00000000-0005-0000-0000-0000CD030000}"/>
    <cellStyle name="Percent 10 2 4" xfId="938" xr:uid="{00000000-0005-0000-0000-0000CE030000}"/>
    <cellStyle name="Percent 10 3" xfId="939" xr:uid="{00000000-0005-0000-0000-0000CF030000}"/>
    <cellStyle name="Percent 11" xfId="266" xr:uid="{00000000-0005-0000-0000-0000D0030000}"/>
    <cellStyle name="Percent 11 2" xfId="940" xr:uid="{00000000-0005-0000-0000-0000D1030000}"/>
    <cellStyle name="Percent 11 2 2" xfId="941" xr:uid="{00000000-0005-0000-0000-0000D2030000}"/>
    <cellStyle name="Percent 11 2 3" xfId="942" xr:uid="{00000000-0005-0000-0000-0000D3030000}"/>
    <cellStyle name="Percent 11 2 4" xfId="943" xr:uid="{00000000-0005-0000-0000-0000D4030000}"/>
    <cellStyle name="Percent 11 3" xfId="944" xr:uid="{00000000-0005-0000-0000-0000D5030000}"/>
    <cellStyle name="Percent 12" xfId="183" xr:uid="{00000000-0005-0000-0000-0000D6030000}"/>
    <cellStyle name="Percent 12 2" xfId="946" xr:uid="{00000000-0005-0000-0000-0000D7030000}"/>
    <cellStyle name="Percent 12 3" xfId="945" xr:uid="{00000000-0005-0000-0000-0000D8030000}"/>
    <cellStyle name="Percent 13" xfId="207" xr:uid="{00000000-0005-0000-0000-0000D9030000}"/>
    <cellStyle name="Percent 13 2" xfId="948" xr:uid="{00000000-0005-0000-0000-0000DA030000}"/>
    <cellStyle name="Percent 13 3" xfId="947" xr:uid="{00000000-0005-0000-0000-0000DB030000}"/>
    <cellStyle name="Percent 14" xfId="195" xr:uid="{00000000-0005-0000-0000-0000DC030000}"/>
    <cellStyle name="Percent 15" xfId="205" xr:uid="{00000000-0005-0000-0000-0000DD030000}"/>
    <cellStyle name="Percent 16" xfId="196" xr:uid="{00000000-0005-0000-0000-0000DE030000}"/>
    <cellStyle name="Percent 17" xfId="267" xr:uid="{00000000-0005-0000-0000-0000DF030000}"/>
    <cellStyle name="Percent 17 2" xfId="949" xr:uid="{00000000-0005-0000-0000-0000E0030000}"/>
    <cellStyle name="Percent 17 3" xfId="950" xr:uid="{00000000-0005-0000-0000-0000E1030000}"/>
    <cellStyle name="Percent 17 4" xfId="1062" xr:uid="{00000000-0005-0000-0000-0000E2030000}"/>
    <cellStyle name="Percent 18" xfId="182" xr:uid="{00000000-0005-0000-0000-0000E3030000}"/>
    <cellStyle name="Percent 18 2" xfId="951" xr:uid="{00000000-0005-0000-0000-0000E4030000}"/>
    <cellStyle name="Percent 18 3" xfId="952" xr:uid="{00000000-0005-0000-0000-0000E5030000}"/>
    <cellStyle name="Percent 18 4" xfId="1063" xr:uid="{00000000-0005-0000-0000-0000E6030000}"/>
    <cellStyle name="Percent 19" xfId="208" xr:uid="{00000000-0005-0000-0000-0000E7030000}"/>
    <cellStyle name="Percent 19 2" xfId="953" xr:uid="{00000000-0005-0000-0000-0000E8030000}"/>
    <cellStyle name="Percent 19 3" xfId="954" xr:uid="{00000000-0005-0000-0000-0000E9030000}"/>
    <cellStyle name="Percent 19 4" xfId="1064" xr:uid="{00000000-0005-0000-0000-0000EA030000}"/>
    <cellStyle name="Percent 2" xfId="142" xr:uid="{00000000-0005-0000-0000-0000EB030000}"/>
    <cellStyle name="Percent 2 2" xfId="143" xr:uid="{00000000-0005-0000-0000-0000EC030000}"/>
    <cellStyle name="Percent 2 3" xfId="144" xr:uid="{00000000-0005-0000-0000-0000ED030000}"/>
    <cellStyle name="Percent 2 4" xfId="145" xr:uid="{00000000-0005-0000-0000-0000EE030000}"/>
    <cellStyle name="Percent 2 5" xfId="146" xr:uid="{00000000-0005-0000-0000-0000EF030000}"/>
    <cellStyle name="Percent 2 6" xfId="147" xr:uid="{00000000-0005-0000-0000-0000F0030000}"/>
    <cellStyle name="Percent 2 6 2" xfId="955" xr:uid="{00000000-0005-0000-0000-0000F1030000}"/>
    <cellStyle name="Percent 20" xfId="194" xr:uid="{00000000-0005-0000-0000-0000F2030000}"/>
    <cellStyle name="Percent 20 2" xfId="956" xr:uid="{00000000-0005-0000-0000-0000F3030000}"/>
    <cellStyle name="Percent 20 3" xfId="957" xr:uid="{00000000-0005-0000-0000-0000F4030000}"/>
    <cellStyle name="Percent 20 4" xfId="1065" xr:uid="{00000000-0005-0000-0000-0000F5030000}"/>
    <cellStyle name="Percent 21" xfId="270" xr:uid="{00000000-0005-0000-0000-0000F6030000}"/>
    <cellStyle name="Percent 21 2" xfId="958" xr:uid="{00000000-0005-0000-0000-0000F7030000}"/>
    <cellStyle name="Percent 21 3" xfId="959" xr:uid="{00000000-0005-0000-0000-0000F8030000}"/>
    <cellStyle name="Percent 22" xfId="180" xr:uid="{00000000-0005-0000-0000-0000F9030000}"/>
    <cellStyle name="Percent 22 2" xfId="960" xr:uid="{00000000-0005-0000-0000-0000FA030000}"/>
    <cellStyle name="Percent 22 3" xfId="961" xr:uid="{00000000-0005-0000-0000-0000FB030000}"/>
    <cellStyle name="Percent 23" xfId="962" xr:uid="{00000000-0005-0000-0000-0000FC030000}"/>
    <cellStyle name="Percent 24" xfId="963" xr:uid="{00000000-0005-0000-0000-0000FD030000}"/>
    <cellStyle name="Percent 25" xfId="964" xr:uid="{00000000-0005-0000-0000-0000FE030000}"/>
    <cellStyle name="Percent 26" xfId="965" xr:uid="{00000000-0005-0000-0000-0000FF030000}"/>
    <cellStyle name="Percent 27" xfId="966" xr:uid="{00000000-0005-0000-0000-000000040000}"/>
    <cellStyle name="Percent 27 2" xfId="967" xr:uid="{00000000-0005-0000-0000-000001040000}"/>
    <cellStyle name="Percent 27 3" xfId="1066" xr:uid="{00000000-0005-0000-0000-000002040000}"/>
    <cellStyle name="Percent 28" xfId="968" xr:uid="{00000000-0005-0000-0000-000003040000}"/>
    <cellStyle name="Percent 28 2" xfId="969" xr:uid="{00000000-0005-0000-0000-000004040000}"/>
    <cellStyle name="Percent 28 3" xfId="1067" xr:uid="{00000000-0005-0000-0000-000005040000}"/>
    <cellStyle name="Percent 29" xfId="970" xr:uid="{00000000-0005-0000-0000-000006040000}"/>
    <cellStyle name="Percent 29 2" xfId="971" xr:uid="{00000000-0005-0000-0000-000007040000}"/>
    <cellStyle name="Percent 29 3" xfId="1068" xr:uid="{00000000-0005-0000-0000-000008040000}"/>
    <cellStyle name="Percent 3" xfId="148" xr:uid="{00000000-0005-0000-0000-000009040000}"/>
    <cellStyle name="Percent 3 2" xfId="149" xr:uid="{00000000-0005-0000-0000-00000A040000}"/>
    <cellStyle name="Percent 30" xfId="972" xr:uid="{00000000-0005-0000-0000-00000B040000}"/>
    <cellStyle name="Percent 30 2" xfId="973" xr:uid="{00000000-0005-0000-0000-00000C040000}"/>
    <cellStyle name="Percent 30 3" xfId="1069" xr:uid="{00000000-0005-0000-0000-00000D040000}"/>
    <cellStyle name="Percent 31" xfId="974" xr:uid="{00000000-0005-0000-0000-00000E040000}"/>
    <cellStyle name="Percent 31 2" xfId="1070" xr:uid="{00000000-0005-0000-0000-00000F040000}"/>
    <cellStyle name="Percent 31 3" xfId="1071" xr:uid="{00000000-0005-0000-0000-000010040000}"/>
    <cellStyle name="Percent 32" xfId="975" xr:uid="{00000000-0005-0000-0000-000011040000}"/>
    <cellStyle name="Percent 32 2" xfId="1072" xr:uid="{00000000-0005-0000-0000-000012040000}"/>
    <cellStyle name="Percent 32 3" xfId="1073" xr:uid="{00000000-0005-0000-0000-000013040000}"/>
    <cellStyle name="Percent 33" xfId="976" xr:uid="{00000000-0005-0000-0000-000014040000}"/>
    <cellStyle name="Percent 34" xfId="977" xr:uid="{00000000-0005-0000-0000-000015040000}"/>
    <cellStyle name="Percent 35" xfId="978" xr:uid="{00000000-0005-0000-0000-000016040000}"/>
    <cellStyle name="Percent 36" xfId="979" xr:uid="{00000000-0005-0000-0000-000017040000}"/>
    <cellStyle name="Percent 37" xfId="980" xr:uid="{00000000-0005-0000-0000-000018040000}"/>
    <cellStyle name="Percent 38" xfId="981" xr:uid="{00000000-0005-0000-0000-000019040000}"/>
    <cellStyle name="Percent 39" xfId="982" xr:uid="{00000000-0005-0000-0000-00001A040000}"/>
    <cellStyle name="Percent 4" xfId="150" xr:uid="{00000000-0005-0000-0000-00001B040000}"/>
    <cellStyle name="Percent 4 2" xfId="241" xr:uid="{00000000-0005-0000-0000-00001C040000}"/>
    <cellStyle name="Percent 4 2 2" xfId="983" xr:uid="{00000000-0005-0000-0000-00001D040000}"/>
    <cellStyle name="Percent 4 2 3" xfId="984" xr:uid="{00000000-0005-0000-0000-00001E040000}"/>
    <cellStyle name="Percent 40" xfId="985" xr:uid="{00000000-0005-0000-0000-00001F040000}"/>
    <cellStyle name="Percent 41" xfId="986" xr:uid="{00000000-0005-0000-0000-000020040000}"/>
    <cellStyle name="Percent 42" xfId="987" xr:uid="{00000000-0005-0000-0000-000021040000}"/>
    <cellStyle name="Percent 43" xfId="988" xr:uid="{00000000-0005-0000-0000-000022040000}"/>
    <cellStyle name="Percent 44" xfId="934" xr:uid="{00000000-0005-0000-0000-000023040000}"/>
    <cellStyle name="Percent 45" xfId="1007" xr:uid="{00000000-0005-0000-0000-000024040000}"/>
    <cellStyle name="Percent 46" xfId="1074" xr:uid="{00000000-0005-0000-0000-000025040000}"/>
    <cellStyle name="Percent 47" xfId="1075" xr:uid="{00000000-0005-0000-0000-000026040000}"/>
    <cellStyle name="Percent 48" xfId="1076" xr:uid="{00000000-0005-0000-0000-000027040000}"/>
    <cellStyle name="Percent 48 2" xfId="1077" xr:uid="{00000000-0005-0000-0000-000028040000}"/>
    <cellStyle name="Percent 48 3" xfId="1132" xr:uid="{00000000-0005-0000-0000-000029040000}"/>
    <cellStyle name="Percent 49" xfId="1078" xr:uid="{00000000-0005-0000-0000-00002A040000}"/>
    <cellStyle name="Percent 49 2" xfId="1079" xr:uid="{00000000-0005-0000-0000-00002B040000}"/>
    <cellStyle name="Percent 49 3" xfId="1133" xr:uid="{00000000-0005-0000-0000-00002C040000}"/>
    <cellStyle name="Percent 5" xfId="151" xr:uid="{00000000-0005-0000-0000-00002D040000}"/>
    <cellStyle name="Percent 50" xfId="1080" xr:uid="{00000000-0005-0000-0000-00002E040000}"/>
    <cellStyle name="Percent 51" xfId="1081" xr:uid="{00000000-0005-0000-0000-00002F040000}"/>
    <cellStyle name="Percent 51 2" xfId="1082" xr:uid="{00000000-0005-0000-0000-000030040000}"/>
    <cellStyle name="Percent 51 2 2" xfId="1134" xr:uid="{00000000-0005-0000-0000-000031040000}"/>
    <cellStyle name="Percent 52" xfId="1083" xr:uid="{00000000-0005-0000-0000-000032040000}"/>
    <cellStyle name="Percent 52 2" xfId="1084" xr:uid="{00000000-0005-0000-0000-000033040000}"/>
    <cellStyle name="Percent 52 2 2" xfId="1135" xr:uid="{00000000-0005-0000-0000-000034040000}"/>
    <cellStyle name="Percent 53" xfId="1085" xr:uid="{00000000-0005-0000-0000-000035040000}"/>
    <cellStyle name="Percent 53 2" xfId="1086" xr:uid="{00000000-0005-0000-0000-000036040000}"/>
    <cellStyle name="Percent 53 2 2" xfId="1136" xr:uid="{00000000-0005-0000-0000-000037040000}"/>
    <cellStyle name="Percent 54" xfId="1087" xr:uid="{00000000-0005-0000-0000-000038040000}"/>
    <cellStyle name="Percent 54 2" xfId="1088" xr:uid="{00000000-0005-0000-0000-000039040000}"/>
    <cellStyle name="Percent 54 2 2" xfId="1137" xr:uid="{00000000-0005-0000-0000-00003A040000}"/>
    <cellStyle name="Percent 55" xfId="1089" xr:uid="{00000000-0005-0000-0000-00003B040000}"/>
    <cellStyle name="Percent 55 2" xfId="1090" xr:uid="{00000000-0005-0000-0000-00003C040000}"/>
    <cellStyle name="Percent 55 2 2" xfId="1138" xr:uid="{00000000-0005-0000-0000-00003D040000}"/>
    <cellStyle name="Percent 56" xfId="1091" xr:uid="{00000000-0005-0000-0000-00003E040000}"/>
    <cellStyle name="Percent 57" xfId="1092" xr:uid="{00000000-0005-0000-0000-00003F040000}"/>
    <cellStyle name="Percent 58" xfId="1093" xr:uid="{00000000-0005-0000-0000-000040040000}"/>
    <cellStyle name="Percent 59" xfId="1094" xr:uid="{00000000-0005-0000-0000-000041040000}"/>
    <cellStyle name="Percent 6" xfId="217" xr:uid="{00000000-0005-0000-0000-000042040000}"/>
    <cellStyle name="Percent 6 2" xfId="327" xr:uid="{00000000-0005-0000-0000-000043040000}"/>
    <cellStyle name="Percent 6 2 2" xfId="989" xr:uid="{00000000-0005-0000-0000-000044040000}"/>
    <cellStyle name="Percent 6 2 2 2" xfId="1095" xr:uid="{00000000-0005-0000-0000-000045040000}"/>
    <cellStyle name="Percent 60" xfId="1096" xr:uid="{00000000-0005-0000-0000-000046040000}"/>
    <cellStyle name="Percent 61" xfId="1097" xr:uid="{00000000-0005-0000-0000-000047040000}"/>
    <cellStyle name="Percent 62" xfId="1098" xr:uid="{00000000-0005-0000-0000-000048040000}"/>
    <cellStyle name="Percent 63" xfId="1139" xr:uid="{00000000-0005-0000-0000-000049040000}"/>
    <cellStyle name="Percent 64" xfId="1140" xr:uid="{00000000-0005-0000-0000-00004A040000}"/>
    <cellStyle name="Percent 65" xfId="1141" xr:uid="{00000000-0005-0000-0000-00004B040000}"/>
    <cellStyle name="Percent 66" xfId="1142" xr:uid="{00000000-0005-0000-0000-00004C040000}"/>
    <cellStyle name="Percent 67" xfId="1143" xr:uid="{00000000-0005-0000-0000-00004D040000}"/>
    <cellStyle name="Percent 68" xfId="1144" xr:uid="{00000000-0005-0000-0000-00004E040000}"/>
    <cellStyle name="Percent 69" xfId="1145" xr:uid="{00000000-0005-0000-0000-00004F040000}"/>
    <cellStyle name="Percent 7" xfId="221" xr:uid="{00000000-0005-0000-0000-000050040000}"/>
    <cellStyle name="Percent 7 2" xfId="328" xr:uid="{00000000-0005-0000-0000-000051040000}"/>
    <cellStyle name="Percent 7 2 2" xfId="990" xr:uid="{00000000-0005-0000-0000-000052040000}"/>
    <cellStyle name="Percent 7 2 2 2" xfId="1099" xr:uid="{00000000-0005-0000-0000-000053040000}"/>
    <cellStyle name="Percent 70" xfId="1146" xr:uid="{00000000-0005-0000-0000-000054040000}"/>
    <cellStyle name="Percent 71" xfId="1147" xr:uid="{00000000-0005-0000-0000-000055040000}"/>
    <cellStyle name="Percent 72" xfId="1131" xr:uid="{00000000-0005-0000-0000-000056040000}"/>
    <cellStyle name="Percent 8" xfId="264" xr:uid="{00000000-0005-0000-0000-000057040000}"/>
    <cellStyle name="Percent 8 2" xfId="991" xr:uid="{00000000-0005-0000-0000-000058040000}"/>
    <cellStyle name="Percent 8 2 2" xfId="992" xr:uid="{00000000-0005-0000-0000-000059040000}"/>
    <cellStyle name="Percent 8 2 3" xfId="993" xr:uid="{00000000-0005-0000-0000-00005A040000}"/>
    <cellStyle name="Percent 8 2 4" xfId="994" xr:uid="{00000000-0005-0000-0000-00005B040000}"/>
    <cellStyle name="Percent 8 3" xfId="995" xr:uid="{00000000-0005-0000-0000-00005C040000}"/>
    <cellStyle name="Percent 9" xfId="187" xr:uid="{00000000-0005-0000-0000-00005D040000}"/>
    <cellStyle name="Percent 9 2" xfId="996" xr:uid="{00000000-0005-0000-0000-00005E040000}"/>
    <cellStyle name="Percent 9 2 2" xfId="997" xr:uid="{00000000-0005-0000-0000-00005F040000}"/>
    <cellStyle name="Percent 9 2 3" xfId="998" xr:uid="{00000000-0005-0000-0000-000060040000}"/>
    <cellStyle name="Percent 9 2 4" xfId="999" xr:uid="{00000000-0005-0000-0000-000061040000}"/>
    <cellStyle name="Percent 9 3" xfId="1000" xr:uid="{00000000-0005-0000-0000-000062040000}"/>
    <cellStyle name="percentage difference one decimal" xfId="152" xr:uid="{00000000-0005-0000-0000-000063040000}"/>
    <cellStyle name="percentage difference zero decimal" xfId="153" xr:uid="{00000000-0005-0000-0000-000064040000}"/>
    <cellStyle name="Presentation" xfId="154" xr:uid="{00000000-0005-0000-0000-000065040000}"/>
    <cellStyle name="Separador de milhares 4 2" xfId="260" xr:uid="{00000000-0005-0000-0000-000066040000}"/>
    <cellStyle name="Text" xfId="155" xr:uid="{00000000-0005-0000-0000-000067040000}"/>
    <cellStyle name="Text 2" xfId="156" xr:uid="{00000000-0005-0000-0000-000068040000}"/>
    <cellStyle name="Text 3" xfId="157" xr:uid="{00000000-0005-0000-0000-000069040000}"/>
    <cellStyle name="Text 4" xfId="158" xr:uid="{00000000-0005-0000-0000-00006A040000}"/>
    <cellStyle name="Text 5" xfId="159" xr:uid="{00000000-0005-0000-0000-00006B040000}"/>
    <cellStyle name="Title" xfId="329" builtinId="15" customBuiltin="1"/>
    <cellStyle name="Title 2" xfId="1001" xr:uid="{00000000-0005-0000-0000-00006D040000}"/>
    <cellStyle name="Total" xfId="344" builtinId="25" customBuiltin="1"/>
    <cellStyle name="Total 2" xfId="1002" xr:uid="{00000000-0005-0000-0000-00006F040000}"/>
    <cellStyle name="Warning Text" xfId="342" builtinId="11" customBuiltin="1"/>
    <cellStyle name="Warning Text 2" xfId="1003" xr:uid="{00000000-0005-0000-0000-000071040000}"/>
    <cellStyle name="ДАТА" xfId="160" xr:uid="{00000000-0005-0000-0000-000072040000}"/>
    <cellStyle name="ДЕНЕЖНЫЙ_BOPENGC" xfId="161" xr:uid="{00000000-0005-0000-0000-000073040000}"/>
    <cellStyle name="ЗАГОЛОВОК1" xfId="162" xr:uid="{00000000-0005-0000-0000-000074040000}"/>
    <cellStyle name="ЗАГОЛОВОК2" xfId="163" xr:uid="{00000000-0005-0000-0000-000075040000}"/>
    <cellStyle name="ИТОГОВЫЙ" xfId="164" xr:uid="{00000000-0005-0000-0000-000076040000}"/>
    <cellStyle name="Обычный_BOPENGC" xfId="165" xr:uid="{00000000-0005-0000-0000-000077040000}"/>
    <cellStyle name="ПРОЦЕНТНЫЙ_BOPENGC" xfId="166" xr:uid="{00000000-0005-0000-0000-000078040000}"/>
    <cellStyle name="ТЕКСТ" xfId="167" xr:uid="{00000000-0005-0000-0000-000079040000}"/>
    <cellStyle name="ФИКСИРОВАННЫЙ" xfId="168" xr:uid="{00000000-0005-0000-0000-00007A040000}"/>
    <cellStyle name="ФИНАНСОВЫЙ_BOPENGC" xfId="169" xr:uid="{00000000-0005-0000-0000-00007B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N44"/>
  <sheetViews>
    <sheetView showGridLines="0" tabSelected="1" zoomScale="129" zoomScaleNormal="120" workbookViewId="0">
      <pane xSplit="4" ySplit="9" topLeftCell="EL13" activePane="bottomRight" state="frozen"/>
      <selection pane="topRight" activeCell="E1" sqref="E1"/>
      <selection pane="bottomLeft" activeCell="A10" sqref="A10"/>
      <selection pane="bottomRight" activeCell="EN12" sqref="EN12"/>
    </sheetView>
  </sheetViews>
  <sheetFormatPr defaultRowHeight="14.5" x14ac:dyDescent="0.35"/>
  <cols>
    <col min="1" max="1" width="1.54296875" customWidth="1"/>
    <col min="2" max="2" width="13.54296875" customWidth="1"/>
    <col min="3" max="3" width="17.6328125" customWidth="1"/>
    <col min="4" max="4" width="18.36328125" customWidth="1"/>
    <col min="5" max="8" width="9" bestFit="1" customWidth="1"/>
    <col min="9" max="9" width="9.54296875" bestFit="1" customWidth="1"/>
    <col min="10" max="12" width="9" bestFit="1" customWidth="1"/>
    <col min="13" max="17" width="9.54296875" bestFit="1" customWidth="1"/>
    <col min="18" max="19" width="9" bestFit="1" customWidth="1"/>
    <col min="20" max="20" width="9.54296875" bestFit="1" customWidth="1"/>
    <col min="21" max="21" width="9" bestFit="1" customWidth="1"/>
    <col min="22" max="23" width="9.54296875" bestFit="1" customWidth="1"/>
    <col min="24" max="27" width="9" bestFit="1" customWidth="1"/>
    <col min="28" max="29" width="9.54296875" bestFit="1" customWidth="1"/>
    <col min="30" max="30" width="9" bestFit="1" customWidth="1"/>
    <col min="31" max="31" width="9.54296875" bestFit="1" customWidth="1"/>
    <col min="32" max="32" width="10.54296875" bestFit="1" customWidth="1"/>
    <col min="33" max="33" width="9" bestFit="1" customWidth="1"/>
    <col min="34" max="34" width="9.54296875" bestFit="1" customWidth="1"/>
    <col min="35" max="37" width="9" bestFit="1" customWidth="1"/>
    <col min="38" max="41" width="9.54296875" bestFit="1" customWidth="1"/>
    <col min="42" max="44" width="9" bestFit="1" customWidth="1"/>
    <col min="45" max="47" width="9.54296875" bestFit="1" customWidth="1"/>
    <col min="48" max="48" width="9" bestFit="1" customWidth="1"/>
    <col min="49" max="49" width="9.54296875" bestFit="1" customWidth="1"/>
    <col min="50" max="51" width="9" bestFit="1" customWidth="1"/>
    <col min="52" max="52" width="9.54296875" bestFit="1" customWidth="1"/>
    <col min="53" max="53" width="9" bestFit="1" customWidth="1"/>
    <col min="54" max="56" width="9.54296875" bestFit="1" customWidth="1"/>
    <col min="57" max="57" width="10.54296875" bestFit="1" customWidth="1"/>
    <col min="58" max="59" width="9.54296875" bestFit="1" customWidth="1"/>
    <col min="60" max="60" width="9" bestFit="1" customWidth="1"/>
    <col min="61" max="61" width="9.54296875" bestFit="1" customWidth="1"/>
    <col min="62" max="62" width="9" bestFit="1" customWidth="1"/>
    <col min="63" max="64" width="9.54296875" bestFit="1" customWidth="1"/>
    <col min="65" max="65" width="9" bestFit="1" customWidth="1"/>
    <col min="66" max="70" width="9.54296875" bestFit="1" customWidth="1"/>
    <col min="71" max="72" width="9" bestFit="1" customWidth="1"/>
    <col min="73" max="73" width="9.54296875" bestFit="1" customWidth="1"/>
    <col min="74" max="74" width="9" bestFit="1" customWidth="1"/>
    <col min="75" max="75" width="9.54296875" bestFit="1" customWidth="1"/>
    <col min="76" max="78" width="9" bestFit="1" customWidth="1"/>
    <col min="79" max="80" width="9.54296875" bestFit="1" customWidth="1"/>
    <col min="81" max="81" width="9" bestFit="1" customWidth="1"/>
    <col min="82" max="83" width="9.54296875" bestFit="1" customWidth="1"/>
    <col min="84" max="90" width="9.54296875" customWidth="1"/>
    <col min="91" max="91" width="9" bestFit="1" customWidth="1"/>
    <col min="92" max="103" width="9.54296875" customWidth="1"/>
    <col min="104" max="104" width="9.6328125" customWidth="1"/>
    <col min="105" max="106" width="9.54296875" customWidth="1"/>
    <col min="107" max="107" width="9.90625" customWidth="1"/>
    <col min="108" max="108" width="9.453125" customWidth="1"/>
    <col min="110" max="111" width="9.54296875" bestFit="1" customWidth="1"/>
    <col min="112" max="113" width="9.90625" customWidth="1"/>
    <col min="114" max="115" width="10" customWidth="1"/>
    <col min="116" max="116" width="9.6328125" customWidth="1"/>
    <col min="117" max="119" width="9.90625" customWidth="1"/>
    <col min="121" max="123" width="10" bestFit="1" customWidth="1"/>
    <col min="124" max="125" width="10" customWidth="1"/>
    <col min="127" max="127" width="10.54296875" customWidth="1"/>
    <col min="128" max="128" width="9.54296875" bestFit="1" customWidth="1"/>
    <col min="129" max="129" width="10.90625" customWidth="1"/>
    <col min="130" max="131" width="9.453125" customWidth="1"/>
    <col min="132" max="132" width="9.54296875" bestFit="1" customWidth="1"/>
    <col min="133" max="133" width="10.54296875" customWidth="1"/>
    <col min="134" max="134" width="10.81640625" bestFit="1" customWidth="1"/>
    <col min="135" max="135" width="9.54296875" customWidth="1"/>
    <col min="136" max="136" width="10.6328125" customWidth="1"/>
    <col min="139" max="140" width="9.54296875" bestFit="1" customWidth="1"/>
    <col min="141" max="141" width="10.81640625" customWidth="1"/>
    <col min="142" max="142" width="12.6328125" customWidth="1"/>
    <col min="143" max="143" width="9.54296875" customWidth="1"/>
    <col min="144" max="144" width="9.54296875" bestFit="1" customWidth="1"/>
  </cols>
  <sheetData>
    <row r="1" spans="2:144" ht="7.5" customHeight="1" thickBot="1" x14ac:dyDescent="0.4"/>
    <row r="2" spans="2:144" x14ac:dyDescent="0.3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44" x14ac:dyDescent="0.3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</row>
    <row r="4" spans="2:144" ht="15" thickBot="1" x14ac:dyDescent="0.4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</row>
    <row r="5" spans="2:144" x14ac:dyDescent="0.3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</row>
    <row r="6" spans="2:144" x14ac:dyDescent="0.3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</row>
    <row r="7" spans="2:144" ht="15" thickBot="1" x14ac:dyDescent="0.4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44" ht="15" thickBot="1" x14ac:dyDescent="0.4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44" ht="15" thickBot="1" x14ac:dyDescent="0.4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  <c r="EB9" s="40" t="s">
        <v>250</v>
      </c>
      <c r="EC9" s="40" t="s">
        <v>251</v>
      </c>
      <c r="ED9" s="40" t="s">
        <v>252</v>
      </c>
      <c r="EE9" s="40" t="s">
        <v>253</v>
      </c>
      <c r="EF9" s="40" t="s">
        <v>254</v>
      </c>
      <c r="EG9" s="40" t="s">
        <v>255</v>
      </c>
      <c r="EH9" s="40" t="s">
        <v>256</v>
      </c>
      <c r="EI9" s="40" t="s">
        <v>257</v>
      </c>
      <c r="EJ9" s="40" t="s">
        <v>258</v>
      </c>
      <c r="EK9" s="40" t="s">
        <v>259</v>
      </c>
      <c r="EL9" s="40" t="s">
        <v>260</v>
      </c>
      <c r="EM9" s="40" t="s">
        <v>261</v>
      </c>
      <c r="EN9" s="40" t="s">
        <v>262</v>
      </c>
    </row>
    <row r="10" spans="2:144" x14ac:dyDescent="0.35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:EB10" si="36">SUM(EA11:EA15)</f>
        <v>67374.260240723612</v>
      </c>
      <c r="EB10" s="41">
        <f t="shared" si="36"/>
        <v>67792.310132980681</v>
      </c>
      <c r="EC10" s="41">
        <f t="shared" ref="EC10:ED10" si="37">SUM(EC11:EC15)</f>
        <v>78091.48924786436</v>
      </c>
      <c r="ED10" s="41">
        <f t="shared" si="37"/>
        <v>82557.71449042359</v>
      </c>
      <c r="EE10" s="41">
        <f t="shared" ref="EE10:EF10" si="38">SUM(EE11:EE15)</f>
        <v>71171.600925617196</v>
      </c>
      <c r="EF10" s="41">
        <f t="shared" si="38"/>
        <v>131199.04019873368</v>
      </c>
      <c r="EG10" s="41">
        <f t="shared" ref="EG10:EH10" si="39">SUM(EG11:EG15)</f>
        <v>68530.851489447916</v>
      </c>
      <c r="EH10" s="41">
        <f t="shared" si="39"/>
        <v>74559.555501974304</v>
      </c>
      <c r="EI10" s="41">
        <f t="shared" ref="EI10:EJ10" si="40">SUM(EI11:EI15)</f>
        <v>81786.802381740315</v>
      </c>
      <c r="EJ10" s="41">
        <f t="shared" si="40"/>
        <v>77002.927524500003</v>
      </c>
      <c r="EK10" s="41">
        <f t="shared" ref="EK10:EL10" si="41">SUM(EK11:EK15)</f>
        <v>67117.993905390002</v>
      </c>
      <c r="EL10" s="41">
        <f t="shared" si="41"/>
        <v>83648.664340742398</v>
      </c>
      <c r="EM10" s="41">
        <f t="shared" ref="EM10:EN10" si="42">SUM(EM11:EM15)</f>
        <v>142704.7325319474</v>
      </c>
      <c r="EN10" s="41">
        <f t="shared" si="42"/>
        <v>62292.414577205207</v>
      </c>
    </row>
    <row r="11" spans="2:144" x14ac:dyDescent="0.35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  <c r="EB11" s="42">
        <v>62377.608524650001</v>
      </c>
      <c r="EC11" s="42">
        <v>69539.005701892296</v>
      </c>
      <c r="ED11" s="42">
        <v>75584.443455981411</v>
      </c>
      <c r="EE11" s="42">
        <v>62308.599309280005</v>
      </c>
      <c r="EF11" s="42">
        <v>111913.69090737001</v>
      </c>
      <c r="EG11" s="42">
        <v>65422.986912260007</v>
      </c>
      <c r="EH11" s="42">
        <v>68814.061651830008</v>
      </c>
      <c r="EI11" s="42">
        <v>74683.092157039995</v>
      </c>
      <c r="EJ11" s="42">
        <v>61919.540986450003</v>
      </c>
      <c r="EK11" s="42">
        <v>62728.278698139999</v>
      </c>
      <c r="EL11" s="42">
        <v>75208.473863680003</v>
      </c>
      <c r="EM11" s="42">
        <v>66916.292483199999</v>
      </c>
      <c r="EN11" s="42">
        <v>59641.688290853999</v>
      </c>
    </row>
    <row r="12" spans="2:144" x14ac:dyDescent="0.35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  <c r="EB12" s="42">
        <v>5010.2063831102796</v>
      </c>
      <c r="EC12" s="42">
        <v>7152.2575115044638</v>
      </c>
      <c r="ED12" s="42">
        <v>5982.3896126397904</v>
      </c>
      <c r="EE12" s="42">
        <v>7801.0939731899998</v>
      </c>
      <c r="EF12" s="42">
        <v>18360.631467604879</v>
      </c>
      <c r="EG12" s="42">
        <v>2403.8771321200002</v>
      </c>
      <c r="EH12" s="42">
        <v>5614.4300006000003</v>
      </c>
      <c r="EI12" s="42">
        <v>6446.6167969493208</v>
      </c>
      <c r="EJ12" s="42">
        <v>13084.36743355</v>
      </c>
      <c r="EK12" s="42">
        <v>4389.7152072500003</v>
      </c>
      <c r="EL12" s="42">
        <v>8314.608026089998</v>
      </c>
      <c r="EM12" s="42">
        <v>75308.4662987474</v>
      </c>
      <c r="EN12" s="42">
        <v>2619.5573830600006</v>
      </c>
    </row>
    <row r="13" spans="2:144" x14ac:dyDescent="0.35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  <c r="EB13" s="42">
        <v>102.67890221</v>
      </c>
      <c r="EC13" s="42">
        <v>102.50278892</v>
      </c>
      <c r="ED13" s="42">
        <v>102.47206920000001</v>
      </c>
      <c r="EE13" s="42">
        <v>752.81322560000001</v>
      </c>
      <c r="EF13" s="42">
        <v>0</v>
      </c>
      <c r="EG13" s="42">
        <v>0</v>
      </c>
      <c r="EH13" s="42">
        <v>0</v>
      </c>
      <c r="EI13" s="42">
        <v>0</v>
      </c>
      <c r="EJ13" s="42">
        <v>0</v>
      </c>
      <c r="EK13" s="42">
        <v>0</v>
      </c>
      <c r="EL13" s="42">
        <v>0</v>
      </c>
      <c r="EM13" s="42">
        <v>0</v>
      </c>
      <c r="EN13" s="42">
        <v>0</v>
      </c>
    </row>
    <row r="14" spans="2:144" x14ac:dyDescent="0.35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  <c r="EK14" s="42">
        <v>0</v>
      </c>
      <c r="EL14" s="42">
        <v>0</v>
      </c>
      <c r="EM14" s="42">
        <v>0</v>
      </c>
      <c r="EN14" s="42">
        <v>0</v>
      </c>
    </row>
    <row r="15" spans="2:144" x14ac:dyDescent="0.35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  <c r="EB15" s="42">
        <v>301.81632301039997</v>
      </c>
      <c r="EC15" s="42">
        <v>1297.7232455476001</v>
      </c>
      <c r="ED15" s="42">
        <v>888.40935260239996</v>
      </c>
      <c r="EE15" s="42">
        <v>309.09441754720001</v>
      </c>
      <c r="EF15" s="42">
        <v>924.71782375879991</v>
      </c>
      <c r="EG15" s="42">
        <v>703.98744506790001</v>
      </c>
      <c r="EH15" s="42">
        <v>131.06384954430001</v>
      </c>
      <c r="EI15" s="42">
        <v>657.09342775100015</v>
      </c>
      <c r="EJ15" s="42">
        <v>1999.0191045000001</v>
      </c>
      <c r="EK15" s="42">
        <v>0</v>
      </c>
      <c r="EL15" s="42">
        <v>125.5824509724</v>
      </c>
      <c r="EM15" s="42">
        <v>479.97375</v>
      </c>
      <c r="EN15" s="42">
        <v>31.168903291199999</v>
      </c>
    </row>
    <row r="16" spans="2:144" x14ac:dyDescent="0.35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43">+F17+F25</f>
        <v>31442.7</v>
      </c>
      <c r="G16" s="18">
        <f t="shared" si="43"/>
        <v>32919.499999999993</v>
      </c>
      <c r="H16" s="18">
        <f t="shared" si="43"/>
        <v>31541.9</v>
      </c>
      <c r="I16" s="18">
        <f t="shared" si="43"/>
        <v>38334.400000000001</v>
      </c>
      <c r="J16" s="18">
        <f t="shared" si="43"/>
        <v>28396.7</v>
      </c>
      <c r="K16" s="18">
        <f t="shared" si="43"/>
        <v>35922.399999999994</v>
      </c>
      <c r="L16" s="18">
        <f t="shared" si="43"/>
        <v>31313.200000000001</v>
      </c>
      <c r="M16" s="18">
        <f t="shared" si="43"/>
        <v>35861.4</v>
      </c>
      <c r="N16" s="18">
        <f t="shared" si="43"/>
        <v>33824</v>
      </c>
      <c r="O16" s="18">
        <f t="shared" si="43"/>
        <v>32939.4</v>
      </c>
      <c r="P16" s="41">
        <f t="shared" si="43"/>
        <v>34243.300000000003</v>
      </c>
      <c r="Q16" s="18">
        <f>+Q17+Q25</f>
        <v>33883.700000000004</v>
      </c>
      <c r="R16" s="18">
        <f t="shared" ref="R16:AB16" si="44">+R17+R25</f>
        <v>32798.800000000003</v>
      </c>
      <c r="S16" s="18">
        <f t="shared" si="44"/>
        <v>34886.400000000001</v>
      </c>
      <c r="T16" s="18">
        <f t="shared" si="44"/>
        <v>35083.799999999996</v>
      </c>
      <c r="U16" s="18">
        <f t="shared" si="44"/>
        <v>38143.299999999996</v>
      </c>
      <c r="V16" s="18">
        <f t="shared" si="44"/>
        <v>29137.199999999997</v>
      </c>
      <c r="W16" s="18">
        <f t="shared" si="44"/>
        <v>38121.499999999993</v>
      </c>
      <c r="X16" s="18">
        <f t="shared" si="44"/>
        <v>27795.399999999998</v>
      </c>
      <c r="Y16" s="18">
        <f t="shared" si="44"/>
        <v>42721.5</v>
      </c>
      <c r="Z16" s="18">
        <f t="shared" si="44"/>
        <v>37900.199999999997</v>
      </c>
      <c r="AA16" s="18">
        <f t="shared" si="44"/>
        <v>39517.1</v>
      </c>
      <c r="AB16" s="41">
        <f t="shared" si="44"/>
        <v>28998.199999999997</v>
      </c>
      <c r="AC16" s="18">
        <f>+AC17+AC25</f>
        <v>41561.599999999999</v>
      </c>
      <c r="AD16" s="18">
        <f t="shared" ref="AD16:AN16" si="45">+AD17+AD25</f>
        <v>30848.699999999997</v>
      </c>
      <c r="AE16" s="18">
        <f t="shared" si="45"/>
        <v>41129.699999999997</v>
      </c>
      <c r="AF16" s="18">
        <f t="shared" si="45"/>
        <v>40505.700000000004</v>
      </c>
      <c r="AG16" s="18">
        <f t="shared" si="45"/>
        <v>40294.6</v>
      </c>
      <c r="AH16" s="18">
        <f t="shared" si="45"/>
        <v>32170.200000000004</v>
      </c>
      <c r="AI16" s="18">
        <f t="shared" si="45"/>
        <v>37650.700000000004</v>
      </c>
      <c r="AJ16" s="18">
        <f t="shared" si="45"/>
        <v>36466.100000000006</v>
      </c>
      <c r="AK16" s="18">
        <f t="shared" si="45"/>
        <v>42974.100000000006</v>
      </c>
      <c r="AL16" s="18">
        <f t="shared" si="45"/>
        <v>45642.299999999996</v>
      </c>
      <c r="AM16" s="18">
        <f t="shared" si="45"/>
        <v>36469.300000000003</v>
      </c>
      <c r="AN16" s="41">
        <f t="shared" si="45"/>
        <v>35006.699999999997</v>
      </c>
      <c r="AO16" s="18">
        <f>+AO17+AO25</f>
        <v>43249.789000000004</v>
      </c>
      <c r="AP16" s="18">
        <f t="shared" ref="AP16:AV16" si="46">+AP17+AP25</f>
        <v>30888.980000000003</v>
      </c>
      <c r="AQ16" s="18">
        <f t="shared" si="46"/>
        <v>48528.197</v>
      </c>
      <c r="AR16" s="18">
        <f t="shared" si="46"/>
        <v>45010.995999999999</v>
      </c>
      <c r="AS16" s="18">
        <f t="shared" si="46"/>
        <v>42238.986967190001</v>
      </c>
      <c r="AT16" s="18">
        <f t="shared" si="46"/>
        <v>43345.689999999995</v>
      </c>
      <c r="AU16" s="18">
        <f t="shared" si="46"/>
        <v>40641.034</v>
      </c>
      <c r="AV16" s="18">
        <f t="shared" si="46"/>
        <v>37576.299999999996</v>
      </c>
      <c r="AW16" s="18">
        <f t="shared" ref="AW16:AX16" si="47">+AW17+AW25</f>
        <v>44049.1</v>
      </c>
      <c r="AX16" s="18">
        <f t="shared" si="47"/>
        <v>45169.214999999997</v>
      </c>
      <c r="AY16" s="18">
        <f t="shared" ref="AY16:AZ16" si="48">+AY17+AY25</f>
        <v>44505.949000000001</v>
      </c>
      <c r="AZ16" s="18">
        <f t="shared" si="48"/>
        <v>38151.612999999998</v>
      </c>
      <c r="BA16" s="18">
        <f t="shared" ref="BA16:BB16" si="49">+BA17+BA25</f>
        <v>40354.54569662</v>
      </c>
      <c r="BB16" s="18">
        <f t="shared" si="49"/>
        <v>40019.713055890003</v>
      </c>
      <c r="BC16" s="18">
        <f t="shared" ref="BC16" si="50">+BC17+BC25</f>
        <v>43868.509807030001</v>
      </c>
      <c r="BD16" s="18">
        <f t="shared" ref="BD16:BI16" si="51">+BD17+BD25</f>
        <v>47950.177044719996</v>
      </c>
      <c r="BE16" s="18">
        <f t="shared" si="51"/>
        <v>46710.68807797</v>
      </c>
      <c r="BF16" s="18">
        <f t="shared" si="51"/>
        <v>49673.832636700005</v>
      </c>
      <c r="BG16" s="18">
        <f t="shared" si="51"/>
        <v>46786.698699679997</v>
      </c>
      <c r="BH16" s="18">
        <f t="shared" si="51"/>
        <v>37062.365450229998</v>
      </c>
      <c r="BI16" s="18">
        <f t="shared" si="51"/>
        <v>37199.124318640002</v>
      </c>
      <c r="BJ16" s="18">
        <f t="shared" ref="BJ16:BK16" si="52">+BJ17+BJ25</f>
        <v>48880.320179679999</v>
      </c>
      <c r="BK16" s="18">
        <f t="shared" si="52"/>
        <v>46249.456295080003</v>
      </c>
      <c r="BL16" s="18">
        <f t="shared" ref="BL16:BM16" si="53">+BL17+BL25</f>
        <v>67294.717247330002</v>
      </c>
      <c r="BM16" s="18">
        <f t="shared" si="53"/>
        <v>47111.725281029998</v>
      </c>
      <c r="BN16" s="18">
        <f t="shared" ref="BN16:BO16" si="54">+BN17+BN25</f>
        <v>39074.840502689993</v>
      </c>
      <c r="BO16" s="18">
        <f t="shared" si="54"/>
        <v>47970.99059008</v>
      </c>
      <c r="BP16" s="18">
        <f t="shared" ref="BP16:BQ16" si="55">+BP17+BP25</f>
        <v>54378.200824889995</v>
      </c>
      <c r="BQ16" s="18">
        <f t="shared" si="55"/>
        <v>54741.699588639996</v>
      </c>
      <c r="BR16" s="18">
        <f t="shared" ref="BR16:BS16" si="56">+BR17+BR25</f>
        <v>41510.0394963</v>
      </c>
      <c r="BS16" s="18">
        <f t="shared" si="56"/>
        <v>52217.900695669996</v>
      </c>
      <c r="BT16" s="18">
        <f t="shared" ref="BT16:BU16" si="57">+BT17+BT25</f>
        <v>43190.583670970002</v>
      </c>
      <c r="BU16" s="18">
        <f t="shared" si="57"/>
        <v>49384.828541119998</v>
      </c>
      <c r="BV16" s="18">
        <f t="shared" ref="BV16:BW16" si="58">+BV17+BV25</f>
        <v>52668.5685944</v>
      </c>
      <c r="BW16" s="18">
        <f t="shared" si="58"/>
        <v>56847.666288629996</v>
      </c>
      <c r="BX16" s="18">
        <f t="shared" ref="BX16:BY16" si="59">+BX17+BX25</f>
        <v>65500.453284019975</v>
      </c>
      <c r="BY16" s="18">
        <f t="shared" si="59"/>
        <v>52124.308360790004</v>
      </c>
      <c r="BZ16" s="18">
        <f t="shared" ref="BZ16:CA16" si="60">+BZ17+BZ25</f>
        <v>44520.816832330005</v>
      </c>
      <c r="CA16" s="18">
        <f t="shared" si="60"/>
        <v>44385.76954193</v>
      </c>
      <c r="CB16" s="18">
        <f t="shared" ref="CB16:CD16" si="61">+CB17+CB25</f>
        <v>53723.289256819997</v>
      </c>
      <c r="CC16" s="18">
        <f t="shared" si="61"/>
        <v>58032.869354769995</v>
      </c>
      <c r="CD16" s="18">
        <f t="shared" si="61"/>
        <v>46763.922139639995</v>
      </c>
      <c r="CE16" s="18">
        <f t="shared" ref="CE16:CK16" si="62">+CE17+CE25</f>
        <v>51187.664916939961</v>
      </c>
      <c r="CF16" s="18">
        <f t="shared" si="62"/>
        <v>42787.700927830003</v>
      </c>
      <c r="CG16" s="18">
        <f t="shared" si="62"/>
        <v>51497.746780940004</v>
      </c>
      <c r="CH16" s="18">
        <f t="shared" si="62"/>
        <v>61717.024177480002</v>
      </c>
      <c r="CI16" s="18">
        <f t="shared" si="62"/>
        <v>60607.628758539991</v>
      </c>
      <c r="CJ16" s="18">
        <f t="shared" si="62"/>
        <v>63005.683735409992</v>
      </c>
      <c r="CK16" s="18">
        <f t="shared" si="62"/>
        <v>50048.210662509999</v>
      </c>
      <c r="CL16" s="18">
        <f t="shared" ref="CL16:CN16" si="63">+CL17+CL25</f>
        <v>47066.312093150496</v>
      </c>
      <c r="CM16" s="18">
        <f t="shared" ref="CM16" si="64">+CM17+CM25</f>
        <v>50966.608337939993</v>
      </c>
      <c r="CN16" s="18">
        <f t="shared" si="63"/>
        <v>64572.096976200002</v>
      </c>
      <c r="CO16" s="18">
        <f t="shared" ref="CO16:CP16" si="65">+CO17+CO25</f>
        <v>58398.857269499997</v>
      </c>
      <c r="CP16" s="18">
        <f t="shared" si="65"/>
        <v>46822.543117838999</v>
      </c>
      <c r="CQ16" s="18">
        <f t="shared" ref="CQ16:CS16" si="66">+CQ17+CQ25</f>
        <v>52920.550264570506</v>
      </c>
      <c r="CR16" s="18">
        <f t="shared" ref="CR16" si="67">+CR17+CR25</f>
        <v>45527.800673229998</v>
      </c>
      <c r="CS16" s="18">
        <f t="shared" si="66"/>
        <v>52191.962051839997</v>
      </c>
      <c r="CT16" s="18">
        <f t="shared" ref="CT16:CU16" si="68">+CT17+CT25</f>
        <v>56700.501936710003</v>
      </c>
      <c r="CU16" s="18">
        <f t="shared" si="68"/>
        <v>51299.425098759959</v>
      </c>
      <c r="CV16" s="18">
        <f t="shared" ref="CV16:CW16" si="69">+CV17+CV25</f>
        <v>59396.458880099795</v>
      </c>
      <c r="CW16" s="18">
        <f t="shared" si="69"/>
        <v>63699.653079910007</v>
      </c>
      <c r="CX16" s="18">
        <f t="shared" ref="CX16:CY16" si="70">+CX17+CX25</f>
        <v>50121.712657260003</v>
      </c>
      <c r="CY16" s="18">
        <f t="shared" si="70"/>
        <v>51838.970917499995</v>
      </c>
      <c r="CZ16" s="41">
        <f t="shared" ref="CZ16:DA16" si="71">+CZ17+CZ25</f>
        <v>64181.569746230001</v>
      </c>
      <c r="DA16" s="41">
        <f t="shared" si="71"/>
        <v>54336.75212813</v>
      </c>
      <c r="DB16" s="41">
        <f t="shared" ref="DB16:DF16" si="72">+DB17+DB25</f>
        <v>50287.758558779999</v>
      </c>
      <c r="DC16" s="41">
        <f t="shared" si="72"/>
        <v>59471.806342520031</v>
      </c>
      <c r="DD16" s="41">
        <f t="shared" si="72"/>
        <v>47855.992079020005</v>
      </c>
      <c r="DE16" s="41">
        <f t="shared" si="72"/>
        <v>59453.869957820003</v>
      </c>
      <c r="DF16" s="41">
        <f t="shared" si="72"/>
        <v>62205.529301769988</v>
      </c>
      <c r="DG16" s="41">
        <f t="shared" ref="DG16:DH16" si="73">+DG17+DG25</f>
        <v>61537.827571459995</v>
      </c>
      <c r="DH16" s="41">
        <f t="shared" si="73"/>
        <v>73904.035892589993</v>
      </c>
      <c r="DI16" s="41">
        <f t="shared" ref="DI16:DJ16" si="74">+DI17+DI25</f>
        <v>64454.540681520004</v>
      </c>
      <c r="DJ16" s="41">
        <f t="shared" si="74"/>
        <v>53152.695116889998</v>
      </c>
      <c r="DK16" s="41">
        <f t="shared" ref="DK16:DL16" si="75">+DK17+DK25</f>
        <v>57838.165213740001</v>
      </c>
      <c r="DL16" s="41">
        <f t="shared" si="75"/>
        <v>60960.011601269987</v>
      </c>
      <c r="DM16" s="41">
        <f t="shared" ref="DM16:DN16" si="76">+DM17+DM25</f>
        <v>63464.384556780002</v>
      </c>
      <c r="DN16" s="41">
        <f t="shared" si="76"/>
        <v>57184.853365030031</v>
      </c>
      <c r="DO16" s="41">
        <f t="shared" ref="DO16:DP16" si="77">+DO17+DO25</f>
        <v>60094.001815599957</v>
      </c>
      <c r="DP16" s="41">
        <f t="shared" si="77"/>
        <v>54655.96523380994</v>
      </c>
      <c r="DQ16" s="41">
        <f t="shared" ref="DQ16:DR16" si="78">+DQ17+DQ25</f>
        <v>80845.221716579996</v>
      </c>
      <c r="DR16" s="41">
        <f t="shared" si="78"/>
        <v>73912.495636849999</v>
      </c>
      <c r="DS16" s="41">
        <f t="shared" ref="DS16:DT16" si="79">+DS17+DS25</f>
        <v>62538.049188639998</v>
      </c>
      <c r="DT16" s="41">
        <f t="shared" si="79"/>
        <v>130888.61067072005</v>
      </c>
      <c r="DU16" s="41">
        <f t="shared" ref="DU16:DV16" si="80">+DU17+DU25</f>
        <v>78416.067228860004</v>
      </c>
      <c r="DV16" s="41">
        <f t="shared" si="80"/>
        <v>69934.005114900021</v>
      </c>
      <c r="DW16" s="41">
        <f t="shared" ref="DW16:DX16" si="81">+DW17+DW25</f>
        <v>72873.785781209997</v>
      </c>
      <c r="DX16" s="41">
        <f t="shared" si="81"/>
        <v>77796.889416169928</v>
      </c>
      <c r="DY16" s="41">
        <f t="shared" ref="DY16:DZ16" si="82">+DY17+DY25</f>
        <v>81899.783212859998</v>
      </c>
      <c r="DZ16" s="41">
        <f t="shared" si="82"/>
        <v>73851.393047900041</v>
      </c>
      <c r="EA16" s="41">
        <f t="shared" ref="EA16:EB16" si="83">+EA17+EA25</f>
        <v>75214.669124029984</v>
      </c>
      <c r="EB16" s="41">
        <f t="shared" si="83"/>
        <v>68851.337796529886</v>
      </c>
      <c r="EC16" s="41">
        <f t="shared" ref="EC16:ED16" si="84">+EC17+EC25</f>
        <v>74762.192706150032</v>
      </c>
      <c r="ED16" s="41">
        <f t="shared" si="84"/>
        <v>80679.115027400112</v>
      </c>
      <c r="EE16" s="41">
        <f t="shared" ref="EE16:EF16" si="85">+EE17+EE25</f>
        <v>84252.404142229891</v>
      </c>
      <c r="EF16" s="41">
        <f t="shared" si="85"/>
        <v>85579.12646228011</v>
      </c>
      <c r="EG16" s="41">
        <f t="shared" ref="EG16:EH16" si="86">+EG17+EG25</f>
        <v>86253.564988159997</v>
      </c>
      <c r="EH16" s="41">
        <f t="shared" si="86"/>
        <v>84678.793416230023</v>
      </c>
      <c r="EI16" s="41">
        <f t="shared" ref="EI16:EJ16" si="87">+EI17+EI25</f>
        <v>80333.305413670008</v>
      </c>
      <c r="EJ16" s="41">
        <f t="shared" si="87"/>
        <v>84896.227836829989</v>
      </c>
      <c r="EK16" s="41">
        <f t="shared" ref="EK16:EL16" si="88">+EK17+EK25</f>
        <v>89946.299486379925</v>
      </c>
      <c r="EL16" s="41">
        <f t="shared" si="88"/>
        <v>81103.711389620032</v>
      </c>
      <c r="EM16" s="41">
        <f t="shared" ref="EM16:EN16" si="89">+EM17+EM25</f>
        <v>84742.693530873963</v>
      </c>
      <c r="EN16" s="41">
        <f t="shared" si="89"/>
        <v>85306.039164290021</v>
      </c>
    </row>
    <row r="17" spans="2:144" x14ac:dyDescent="0.35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90">F18+F19+F22</f>
        <v>28054.400000000001</v>
      </c>
      <c r="G17" s="21">
        <f t="shared" si="90"/>
        <v>29952.799999999996</v>
      </c>
      <c r="H17" s="21">
        <f t="shared" si="90"/>
        <v>28855.4</v>
      </c>
      <c r="I17" s="21">
        <f t="shared" si="90"/>
        <v>33076</v>
      </c>
      <c r="J17" s="21">
        <f t="shared" si="90"/>
        <v>27256</v>
      </c>
      <c r="K17" s="21">
        <f t="shared" si="90"/>
        <v>34105.799999999996</v>
      </c>
      <c r="L17" s="21">
        <f t="shared" si="90"/>
        <v>28811</v>
      </c>
      <c r="M17" s="21">
        <f t="shared" si="90"/>
        <v>33894.400000000001</v>
      </c>
      <c r="N17" s="21">
        <f t="shared" si="90"/>
        <v>28841.4</v>
      </c>
      <c r="O17" s="21">
        <f t="shared" si="90"/>
        <v>30813.3</v>
      </c>
      <c r="P17" s="42">
        <f t="shared" si="90"/>
        <v>28345.300000000003</v>
      </c>
      <c r="Q17" s="21">
        <f>Q18+Q19+Q22</f>
        <v>30755.9</v>
      </c>
      <c r="R17" s="21">
        <f t="shared" ref="R17:AB17" si="91">R18+R19+R22</f>
        <v>31377.4</v>
      </c>
      <c r="S17" s="21">
        <f t="shared" si="91"/>
        <v>33491.4</v>
      </c>
      <c r="T17" s="21">
        <f t="shared" si="91"/>
        <v>33224.799999999996</v>
      </c>
      <c r="U17" s="21">
        <f t="shared" si="91"/>
        <v>36492.199999999997</v>
      </c>
      <c r="V17" s="21">
        <f t="shared" si="91"/>
        <v>28558.499999999996</v>
      </c>
      <c r="W17" s="21">
        <f t="shared" si="91"/>
        <v>32530.799999999996</v>
      </c>
      <c r="X17" s="21">
        <f t="shared" si="91"/>
        <v>26800.199999999997</v>
      </c>
      <c r="Y17" s="21">
        <f t="shared" si="91"/>
        <v>41052.699999999997</v>
      </c>
      <c r="Z17" s="21">
        <f t="shared" si="91"/>
        <v>37459.5</v>
      </c>
      <c r="AA17" s="21">
        <f t="shared" si="91"/>
        <v>35535.799999999996</v>
      </c>
      <c r="AB17" s="42">
        <f t="shared" si="91"/>
        <v>28688.699999999997</v>
      </c>
      <c r="AC17" s="21">
        <f>AC18+AC19+AC22</f>
        <v>33820.6</v>
      </c>
      <c r="AD17" s="21">
        <f t="shared" ref="AD17:AN17" si="92">AD18+AD19+AD22</f>
        <v>30563.1</v>
      </c>
      <c r="AE17" s="21">
        <f t="shared" si="92"/>
        <v>39950</v>
      </c>
      <c r="AF17" s="21">
        <f t="shared" si="92"/>
        <v>40195.800000000003</v>
      </c>
      <c r="AG17" s="21">
        <f t="shared" si="92"/>
        <v>37712.400000000001</v>
      </c>
      <c r="AH17" s="21">
        <f t="shared" si="92"/>
        <v>31539.500000000004</v>
      </c>
      <c r="AI17" s="21">
        <f t="shared" si="92"/>
        <v>32025.9</v>
      </c>
      <c r="AJ17" s="21">
        <f t="shared" si="92"/>
        <v>34101.300000000003</v>
      </c>
      <c r="AK17" s="21">
        <f t="shared" si="92"/>
        <v>37675.600000000006</v>
      </c>
      <c r="AL17" s="21">
        <f t="shared" si="92"/>
        <v>45153.399999999994</v>
      </c>
      <c r="AM17" s="21">
        <f t="shared" si="92"/>
        <v>34172.300000000003</v>
      </c>
      <c r="AN17" s="42">
        <f t="shared" si="92"/>
        <v>31062.399999999998</v>
      </c>
      <c r="AO17" s="21">
        <f>AO18+AO19+AO22</f>
        <v>42064.58</v>
      </c>
      <c r="AP17" s="21">
        <f t="shared" ref="AP17:AV17" si="93">AP18+AP19+AP22</f>
        <v>30437.545000000002</v>
      </c>
      <c r="AQ17" s="21">
        <f t="shared" si="93"/>
        <v>40563.616999999998</v>
      </c>
      <c r="AR17" s="21">
        <f t="shared" si="93"/>
        <v>44177.320999999996</v>
      </c>
      <c r="AS17" s="21">
        <f t="shared" si="93"/>
        <v>39980.878967190001</v>
      </c>
      <c r="AT17" s="21">
        <f t="shared" si="93"/>
        <v>39344.400999999998</v>
      </c>
      <c r="AU17" s="21">
        <f t="shared" si="93"/>
        <v>37584.731</v>
      </c>
      <c r="AV17" s="21">
        <f t="shared" si="93"/>
        <v>34017.1</v>
      </c>
      <c r="AW17" s="21">
        <f t="shared" ref="AW17:AX17" si="94">AW18+AW19+AW22</f>
        <v>37482</v>
      </c>
      <c r="AX17" s="21">
        <f t="shared" si="94"/>
        <v>42511.813999999998</v>
      </c>
      <c r="AY17" s="21">
        <f t="shared" ref="AY17:AZ17" si="95">AY18+AY19+AY22</f>
        <v>39753.96</v>
      </c>
      <c r="AZ17" s="21">
        <f t="shared" si="95"/>
        <v>33482.716999999997</v>
      </c>
      <c r="BA17" s="21">
        <f t="shared" ref="BA17:BB17" si="96">BA18+BA19+BA22</f>
        <v>38983.301307250003</v>
      </c>
      <c r="BB17" s="21">
        <f t="shared" si="96"/>
        <v>39274.61235797</v>
      </c>
      <c r="BC17" s="21">
        <f t="shared" ref="BC17:BD17" si="97">BC18+BC19+BC22</f>
        <v>40779.030326159998</v>
      </c>
      <c r="BD17" s="21">
        <f t="shared" si="97"/>
        <v>43854.929124119997</v>
      </c>
      <c r="BE17" s="21">
        <f t="shared" ref="BE17:BG17" si="98">BE18+BE19+BE22</f>
        <v>42407.919253469998</v>
      </c>
      <c r="BF17" s="21">
        <f t="shared" si="98"/>
        <v>44989.829768180003</v>
      </c>
      <c r="BG17" s="21">
        <f t="shared" si="98"/>
        <v>41976.6576117</v>
      </c>
      <c r="BH17" s="21">
        <f t="shared" ref="BH17:BI17" si="99">BH18+BH19+BH22</f>
        <v>33619.181224369997</v>
      </c>
      <c r="BI17" s="21">
        <f t="shared" si="99"/>
        <v>32768.2824693</v>
      </c>
      <c r="BJ17" s="21">
        <f t="shared" ref="BJ17:BK17" si="100">BJ18+BJ19+BJ22</f>
        <v>46017.332935450002</v>
      </c>
      <c r="BK17" s="21">
        <f t="shared" si="100"/>
        <v>40956.08019293</v>
      </c>
      <c r="BL17" s="21">
        <f t="shared" ref="BL17:BM17" si="101">BL18+BL19+BL22</f>
        <v>59616.890369330009</v>
      </c>
      <c r="BM17" s="21">
        <f t="shared" si="101"/>
        <v>44496.39279962</v>
      </c>
      <c r="BN17" s="21">
        <f t="shared" ref="BN17:BO17" si="102">BN18+BN19+BN22</f>
        <v>36032.204829689996</v>
      </c>
      <c r="BO17" s="21">
        <f t="shared" si="102"/>
        <v>40771.839306230002</v>
      </c>
      <c r="BP17" s="21">
        <f t="shared" ref="BP17:BQ17" si="103">BP18+BP19+BP22</f>
        <v>49845.094987739998</v>
      </c>
      <c r="BQ17" s="21">
        <f t="shared" si="103"/>
        <v>47703.0821287</v>
      </c>
      <c r="BR17" s="21">
        <f t="shared" ref="BR17:BS17" si="104">BR18+BR19+BR22</f>
        <v>37397.944238639997</v>
      </c>
      <c r="BS17" s="21">
        <f t="shared" si="104"/>
        <v>45323.807352999997</v>
      </c>
      <c r="BT17" s="21">
        <f t="shared" ref="BT17:BU17" si="105">BT18+BT19+BT22</f>
        <v>37992.461538830001</v>
      </c>
      <c r="BU17" s="21">
        <f t="shared" si="105"/>
        <v>44612.104097559997</v>
      </c>
      <c r="BV17" s="21">
        <f t="shared" ref="BV17:BW17" si="106">BV18+BV19+BV22</f>
        <v>47465.799081810001</v>
      </c>
      <c r="BW17" s="21">
        <f t="shared" si="106"/>
        <v>51991.716190619998</v>
      </c>
      <c r="BX17" s="21">
        <f t="shared" ref="BX17:BY17" si="107">BX18+BX19+BX22</f>
        <v>54760.712480429975</v>
      </c>
      <c r="BY17" s="21">
        <f t="shared" si="107"/>
        <v>46032.641292960005</v>
      </c>
      <c r="BZ17" s="21">
        <f t="shared" ref="BZ17:CA17" si="108">BZ18+BZ19+BZ22</f>
        <v>40942.979458860005</v>
      </c>
      <c r="CA17" s="21">
        <f t="shared" si="108"/>
        <v>38979.066816229999</v>
      </c>
      <c r="CB17" s="21">
        <f t="shared" ref="CB17:CI17" si="109">CB18+CB19+CB22</f>
        <v>53197.319280259995</v>
      </c>
      <c r="CC17" s="21">
        <f t="shared" si="109"/>
        <v>50458.487963109998</v>
      </c>
      <c r="CD17" s="21">
        <f t="shared" si="109"/>
        <v>43384.711446859998</v>
      </c>
      <c r="CE17" s="21">
        <f t="shared" si="109"/>
        <v>46478.457436629964</v>
      </c>
      <c r="CF17" s="21">
        <f t="shared" ref="CF17:CH17" si="110">CF18+CF19+CF22</f>
        <v>40899.688473540002</v>
      </c>
      <c r="CG17" s="21">
        <f t="shared" si="110"/>
        <v>44437.095798370006</v>
      </c>
      <c r="CH17" s="21">
        <f t="shared" si="110"/>
        <v>55088.938403120002</v>
      </c>
      <c r="CI17" s="21">
        <f t="shared" si="109"/>
        <v>53033.225853779993</v>
      </c>
      <c r="CJ17" s="21">
        <f t="shared" ref="CJ17:CK17" si="111">CJ18+CJ19+CJ22</f>
        <v>47028.873275789992</v>
      </c>
      <c r="CK17" s="21">
        <f t="shared" si="111"/>
        <v>47377.458551060001</v>
      </c>
      <c r="CL17" s="21">
        <f t="shared" ref="CL17:CN17" si="112">CL18+CL19+CL22</f>
        <v>43485.345551170496</v>
      </c>
      <c r="CM17" s="21">
        <f t="shared" ref="CM17" si="113">CM18+CM19+CM22</f>
        <v>45108.910265639992</v>
      </c>
      <c r="CN17" s="21">
        <f t="shared" si="112"/>
        <v>61155.861099779999</v>
      </c>
      <c r="CO17" s="21">
        <f t="shared" ref="CO17:CP17" si="114">CO18+CO19+CO22</f>
        <v>53990.760687859998</v>
      </c>
      <c r="CP17" s="21">
        <f t="shared" si="114"/>
        <v>43663.028149878999</v>
      </c>
      <c r="CQ17" s="21">
        <f t="shared" ref="CQ17:CS17" si="115">CQ18+CQ19+CQ22</f>
        <v>48595.294280610506</v>
      </c>
      <c r="CR17" s="21">
        <f t="shared" ref="CR17" si="116">CR18+CR19+CR22</f>
        <v>41741.642532860002</v>
      </c>
      <c r="CS17" s="21">
        <f t="shared" si="115"/>
        <v>46966.42656932</v>
      </c>
      <c r="CT17" s="21">
        <f t="shared" ref="CT17:CU17" si="117">CT18+CT19+CT22</f>
        <v>51920.222666770002</v>
      </c>
      <c r="CU17" s="21">
        <f t="shared" si="117"/>
        <v>47977.903295849967</v>
      </c>
      <c r="CV17" s="21">
        <f t="shared" ref="CV17:CW17" si="118">CV18+CV19+CV22</f>
        <v>54744.379634859797</v>
      </c>
      <c r="CW17" s="21">
        <f t="shared" si="118"/>
        <v>55970.206672570006</v>
      </c>
      <c r="CX17" s="21">
        <f t="shared" ref="CX17:CY17" si="119">CX18+CX19+CX22</f>
        <v>45354.917444780003</v>
      </c>
      <c r="CY17" s="21">
        <f t="shared" si="119"/>
        <v>46366.389797229996</v>
      </c>
      <c r="CZ17" s="42">
        <f t="shared" ref="CZ17:DA17" si="120">CZ18+CZ19+CZ22</f>
        <v>61355.052189950002</v>
      </c>
      <c r="DA17" s="42">
        <f t="shared" si="120"/>
        <v>52672.675009469996</v>
      </c>
      <c r="DB17" s="42">
        <f t="shared" ref="DB17:DF17" si="121">DB18+DB19+DB22</f>
        <v>46992.656560479998</v>
      </c>
      <c r="DC17" s="42">
        <f t="shared" si="121"/>
        <v>55896.471201620028</v>
      </c>
      <c r="DD17" s="42">
        <f t="shared" si="121"/>
        <v>44151.926674460003</v>
      </c>
      <c r="DE17" s="42">
        <f t="shared" si="121"/>
        <v>57594.648210670006</v>
      </c>
      <c r="DF17" s="42">
        <f t="shared" si="121"/>
        <v>57701.105938279987</v>
      </c>
      <c r="DG17" s="42">
        <f t="shared" ref="DG17:DH17" si="122">DG18+DG19+DG22</f>
        <v>56855.914269939996</v>
      </c>
      <c r="DH17" s="42">
        <f t="shared" si="122"/>
        <v>67473.330839269998</v>
      </c>
      <c r="DI17" s="42">
        <f t="shared" ref="DI17:DJ17" si="123">DI18+DI19+DI22</f>
        <v>60437.651394840002</v>
      </c>
      <c r="DJ17" s="42">
        <f t="shared" si="123"/>
        <v>48283.65336312</v>
      </c>
      <c r="DK17" s="42">
        <f t="shared" ref="DK17:DL17" si="124">DK18+DK19+DK22</f>
        <v>52920.600047370004</v>
      </c>
      <c r="DL17" s="42">
        <f t="shared" si="124"/>
        <v>58323.040305389994</v>
      </c>
      <c r="DM17" s="42">
        <f t="shared" ref="DM17:DN17" si="125">DM18+DM19+DM22</f>
        <v>59653.035679420005</v>
      </c>
      <c r="DN17" s="42">
        <f t="shared" si="125"/>
        <v>53145.32296946003</v>
      </c>
      <c r="DO17" s="42">
        <f t="shared" ref="DO17:DP17" si="126">DO18+DO19+DO22</f>
        <v>56108.499049429956</v>
      </c>
      <c r="DP17" s="42">
        <f t="shared" si="126"/>
        <v>50214.787686729942</v>
      </c>
      <c r="DQ17" s="42">
        <f t="shared" ref="DQ17:DR17" si="127">DQ18+DQ19+DQ22</f>
        <v>76376.353660499997</v>
      </c>
      <c r="DR17" s="42">
        <f t="shared" si="127"/>
        <v>69409.607325050005</v>
      </c>
      <c r="DS17" s="42">
        <f t="shared" ref="DS17:DT17" si="128">DS18+DS19+DS22</f>
        <v>61034.07130897</v>
      </c>
      <c r="DT17" s="42">
        <f t="shared" si="128"/>
        <v>120897.86833256006</v>
      </c>
      <c r="DU17" s="42">
        <f t="shared" ref="DU17:DV17" si="129">DU18+DU19+DU22</f>
        <v>71846.313838050002</v>
      </c>
      <c r="DV17" s="42">
        <f t="shared" si="129"/>
        <v>66603.889334080028</v>
      </c>
      <c r="DW17" s="42">
        <f t="shared" ref="DW17:DX17" si="130">DW18+DW19+DW22</f>
        <v>70136.355754489996</v>
      </c>
      <c r="DX17" s="42">
        <f t="shared" si="130"/>
        <v>75831.00935057993</v>
      </c>
      <c r="DY17" s="42">
        <f t="shared" ref="DY17:DZ17" si="131">DY18+DY19+DY22</f>
        <v>78048.523355569996</v>
      </c>
      <c r="DZ17" s="42">
        <f t="shared" si="131"/>
        <v>69968.411142450044</v>
      </c>
      <c r="EA17" s="42">
        <f t="shared" ref="EA17:EB17" si="132">EA18+EA19+EA22</f>
        <v>71002.372015399989</v>
      </c>
      <c r="EB17" s="42">
        <f t="shared" si="132"/>
        <v>64207.426332159877</v>
      </c>
      <c r="EC17" s="42">
        <f t="shared" ref="EC17:ED17" si="133">EC18+EC19+EC22</f>
        <v>69070.340626480029</v>
      </c>
      <c r="ED17" s="42">
        <f t="shared" si="133"/>
        <v>72841.432533110114</v>
      </c>
      <c r="EE17" s="42">
        <f t="shared" ref="EE17:EF17" si="134">EE18+EE19+EE22</f>
        <v>80574.672718679882</v>
      </c>
      <c r="EF17" s="42">
        <f t="shared" si="134"/>
        <v>78116.496550620112</v>
      </c>
      <c r="EG17" s="42">
        <f t="shared" ref="EG17:EH17" si="135">EG18+EG19+EG22</f>
        <v>82479.658468840003</v>
      </c>
      <c r="EH17" s="42">
        <f t="shared" si="135"/>
        <v>77107.889690900018</v>
      </c>
      <c r="EI17" s="42">
        <f t="shared" ref="EI17:EJ17" si="136">EI18+EI19+EI22</f>
        <v>76447.567422150008</v>
      </c>
      <c r="EJ17" s="42">
        <f t="shared" si="136"/>
        <v>80750.238277619996</v>
      </c>
      <c r="EK17" s="42">
        <f t="shared" ref="EK17:EL17" si="137">EK18+EK19+EK22</f>
        <v>86787.364077689926</v>
      </c>
      <c r="EL17" s="42">
        <f t="shared" si="137"/>
        <v>78918.562928750034</v>
      </c>
      <c r="EM17" s="42">
        <f t="shared" ref="EM17:EN17" si="138">EM18+EM19+EM22</f>
        <v>80166.339671563968</v>
      </c>
      <c r="EN17" s="42">
        <f t="shared" si="138"/>
        <v>81860.138856320016</v>
      </c>
    </row>
    <row r="18" spans="2:144" x14ac:dyDescent="0.35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  <c r="EB18" s="43">
        <v>19818.939182539867</v>
      </c>
      <c r="EC18" s="43">
        <v>26329.51156319003</v>
      </c>
      <c r="ED18" s="43">
        <v>24204.867123310101</v>
      </c>
      <c r="EE18" s="43">
        <v>29449.973298489891</v>
      </c>
      <c r="EF18" s="43">
        <v>27630.223103450109</v>
      </c>
      <c r="EG18" s="43">
        <v>30795.799570329989</v>
      </c>
      <c r="EH18" s="43">
        <v>25925.558262020022</v>
      </c>
      <c r="EI18" s="43">
        <v>29092.201960750011</v>
      </c>
      <c r="EJ18" s="43">
        <v>27492.747021930005</v>
      </c>
      <c r="EK18" s="43">
        <v>30995.035016759935</v>
      </c>
      <c r="EL18" s="43">
        <v>26562.323987150037</v>
      </c>
      <c r="EM18" s="43">
        <v>30378.597546213965</v>
      </c>
      <c r="EN18" s="43">
        <v>30521.238424080017</v>
      </c>
    </row>
    <row r="19" spans="2:144" x14ac:dyDescent="0.35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39">F20+F21</f>
        <v>15227.6</v>
      </c>
      <c r="G19" s="21">
        <f t="shared" si="139"/>
        <v>12220.8</v>
      </c>
      <c r="H19" s="21">
        <f t="shared" si="139"/>
        <v>13569.4</v>
      </c>
      <c r="I19" s="21">
        <f t="shared" si="139"/>
        <v>14518.5</v>
      </c>
      <c r="J19" s="21">
        <f t="shared" si="139"/>
        <v>12218.5</v>
      </c>
      <c r="K19" s="21">
        <f t="shared" si="139"/>
        <v>15497.3</v>
      </c>
      <c r="L19" s="21">
        <f t="shared" si="139"/>
        <v>11871</v>
      </c>
      <c r="M19" s="21">
        <f t="shared" si="139"/>
        <v>12209.5</v>
      </c>
      <c r="N19" s="21">
        <f t="shared" si="139"/>
        <v>11924.6</v>
      </c>
      <c r="O19" s="21">
        <f t="shared" si="139"/>
        <v>12079.5</v>
      </c>
      <c r="P19" s="42">
        <f t="shared" si="139"/>
        <v>12570.8</v>
      </c>
      <c r="Q19" s="21">
        <f>Q20+Q21</f>
        <v>13063.4</v>
      </c>
      <c r="R19" s="21">
        <f t="shared" ref="R19:AB19" si="140">R20+R21</f>
        <v>15642.1</v>
      </c>
      <c r="S19" s="21">
        <f t="shared" si="140"/>
        <v>12268.7</v>
      </c>
      <c r="T19" s="21">
        <f t="shared" si="140"/>
        <v>12434.8</v>
      </c>
      <c r="U19" s="21">
        <f t="shared" si="140"/>
        <v>15467.3</v>
      </c>
      <c r="V19" s="21">
        <f t="shared" si="140"/>
        <v>12979.4</v>
      </c>
      <c r="W19" s="21">
        <f t="shared" si="140"/>
        <v>12679.8</v>
      </c>
      <c r="X19" s="21">
        <f t="shared" si="140"/>
        <v>12649.3</v>
      </c>
      <c r="Y19" s="21">
        <f t="shared" si="140"/>
        <v>13694.3</v>
      </c>
      <c r="Z19" s="21">
        <f t="shared" si="140"/>
        <v>12748.5</v>
      </c>
      <c r="AA19" s="21">
        <f t="shared" si="140"/>
        <v>12305.9</v>
      </c>
      <c r="AB19" s="42">
        <f t="shared" si="140"/>
        <v>12825</v>
      </c>
      <c r="AC19" s="21">
        <f>AC20+AC21</f>
        <v>13526.3</v>
      </c>
      <c r="AD19" s="21">
        <f t="shared" ref="AD19:AN19" si="141">AD20+AD21</f>
        <v>13374.9</v>
      </c>
      <c r="AE19" s="21">
        <f t="shared" si="141"/>
        <v>13129.5</v>
      </c>
      <c r="AF19" s="21">
        <f t="shared" si="141"/>
        <v>13057.1</v>
      </c>
      <c r="AG19" s="21">
        <f t="shared" si="141"/>
        <v>14770.5</v>
      </c>
      <c r="AH19" s="21">
        <f t="shared" si="141"/>
        <v>12493.7</v>
      </c>
      <c r="AI19" s="21">
        <f t="shared" si="141"/>
        <v>15561.7</v>
      </c>
      <c r="AJ19" s="21">
        <f t="shared" si="141"/>
        <v>14926</v>
      </c>
      <c r="AK19" s="21">
        <f t="shared" si="141"/>
        <v>15787.7</v>
      </c>
      <c r="AL19" s="21">
        <f t="shared" si="141"/>
        <v>14859</v>
      </c>
      <c r="AM19" s="21">
        <f t="shared" si="141"/>
        <v>13522</v>
      </c>
      <c r="AN19" s="42">
        <f t="shared" si="141"/>
        <v>13779</v>
      </c>
      <c r="AO19" s="21">
        <f>AO20+AO21</f>
        <v>15327.093000000001</v>
      </c>
      <c r="AP19" s="21">
        <f t="shared" ref="AP19:AV19" si="142">AP20+AP21</f>
        <v>13635.03</v>
      </c>
      <c r="AQ19" s="21">
        <f t="shared" si="142"/>
        <v>14831.977999999999</v>
      </c>
      <c r="AR19" s="21">
        <f t="shared" si="142"/>
        <v>14534.328</v>
      </c>
      <c r="AS19" s="21">
        <f t="shared" si="142"/>
        <v>15713.938967190003</v>
      </c>
      <c r="AT19" s="21">
        <f t="shared" si="142"/>
        <v>14703.474</v>
      </c>
      <c r="AU19" s="21">
        <f t="shared" si="142"/>
        <v>14354.474</v>
      </c>
      <c r="AV19" s="21">
        <f t="shared" si="142"/>
        <v>14602.9</v>
      </c>
      <c r="AW19" s="21">
        <f t="shared" ref="AW19:AX19" si="143">AW20+AW21</f>
        <v>14564.2</v>
      </c>
      <c r="AX19" s="21">
        <f t="shared" si="143"/>
        <v>15460.720000000001</v>
      </c>
      <c r="AY19" s="21">
        <f t="shared" ref="AY19" si="144">AY20+AY21</f>
        <v>16180.288</v>
      </c>
      <c r="AZ19" s="21">
        <f t="shared" ref="AZ19:BE19" si="145">AZ20+AZ21</f>
        <v>15159.629999999997</v>
      </c>
      <c r="BA19" s="21">
        <f t="shared" si="145"/>
        <v>16892.188999999998</v>
      </c>
      <c r="BB19" s="21">
        <f t="shared" si="145"/>
        <v>15452.837</v>
      </c>
      <c r="BC19" s="21">
        <f t="shared" si="145"/>
        <v>16127.564</v>
      </c>
      <c r="BD19" s="21">
        <f t="shared" si="145"/>
        <v>15572.687000000002</v>
      </c>
      <c r="BE19" s="21">
        <f t="shared" si="145"/>
        <v>15204.700999999999</v>
      </c>
      <c r="BF19" s="21">
        <f t="shared" ref="BF19:BG19" si="146">BF20+BF21</f>
        <v>15292.376</v>
      </c>
      <c r="BG19" s="21">
        <f t="shared" si="146"/>
        <v>15674.034</v>
      </c>
      <c r="BH19" s="21">
        <f t="shared" ref="BH19:BI19" si="147">BH20+BH21</f>
        <v>14983.368</v>
      </c>
      <c r="BI19" s="21">
        <f t="shared" si="147"/>
        <v>15072.513999999999</v>
      </c>
      <c r="BJ19" s="21">
        <f t="shared" ref="BJ19:BK19" si="148">BJ20+BJ21</f>
        <v>15460.541999999999</v>
      </c>
      <c r="BK19" s="21">
        <f t="shared" si="148"/>
        <v>14429.108</v>
      </c>
      <c r="BL19" s="21">
        <f t="shared" ref="BL19:BM19" si="149">BL20+BL21</f>
        <v>23121.62</v>
      </c>
      <c r="BM19" s="21">
        <f t="shared" si="149"/>
        <v>17347.870000000003</v>
      </c>
      <c r="BN19" s="21">
        <f t="shared" ref="BN19:BO19" si="150">BN20+BN21</f>
        <v>17638.871371360001</v>
      </c>
      <c r="BO19" s="21">
        <f t="shared" si="150"/>
        <v>16431.534</v>
      </c>
      <c r="BP19" s="21">
        <f t="shared" ref="BP19:BQ19" si="151">BP20+BP21</f>
        <v>15857.451999999999</v>
      </c>
      <c r="BQ19" s="21">
        <f t="shared" si="151"/>
        <v>15882.151</v>
      </c>
      <c r="BR19" s="21">
        <f t="shared" ref="BR19:BS19" si="152">BR20+BR21</f>
        <v>15627.337</v>
      </c>
      <c r="BS19" s="21">
        <f t="shared" si="152"/>
        <v>14931.11</v>
      </c>
      <c r="BT19" s="21">
        <f t="shared" ref="BT19:BU19" si="153">BT20+BT21</f>
        <v>16863.736000000001</v>
      </c>
      <c r="BU19" s="21">
        <f t="shared" si="153"/>
        <v>17199.242999999999</v>
      </c>
      <c r="BV19" s="21">
        <f t="shared" ref="BV19:BW19" si="154">BV20+BV21</f>
        <v>16503.597000000002</v>
      </c>
      <c r="BW19" s="21">
        <f t="shared" si="154"/>
        <v>18447.043000000001</v>
      </c>
      <c r="BX19" s="21">
        <f t="shared" ref="BX19:BY19" si="155">BX20+BX21</f>
        <v>17395.403628639979</v>
      </c>
      <c r="BY19" s="21">
        <f t="shared" si="155"/>
        <v>18392.598000000002</v>
      </c>
      <c r="BZ19" s="21">
        <f t="shared" ref="BZ19:CA19" si="156">BZ20+BZ21</f>
        <v>18915.900000000001</v>
      </c>
      <c r="CA19" s="21">
        <f t="shared" si="156"/>
        <v>17569.684000000001</v>
      </c>
      <c r="CB19" s="21">
        <f t="shared" ref="CB19:CI19" si="157">CB20+CB21</f>
        <v>17054.399999999998</v>
      </c>
      <c r="CC19" s="21">
        <f t="shared" si="157"/>
        <v>16942.0226</v>
      </c>
      <c r="CD19" s="21">
        <f t="shared" si="157"/>
        <v>16834.294999999998</v>
      </c>
      <c r="CE19" s="21">
        <f t="shared" si="157"/>
        <v>17938.405999999959</v>
      </c>
      <c r="CF19" s="21">
        <f t="shared" ref="CF19:CH19" si="158">CF20+CF21</f>
        <v>17390.266</v>
      </c>
      <c r="CG19" s="21">
        <f t="shared" si="158"/>
        <v>17479</v>
      </c>
      <c r="CH19" s="21">
        <f t="shared" si="158"/>
        <v>17210.772000000001</v>
      </c>
      <c r="CI19" s="21">
        <f t="shared" si="157"/>
        <v>17477.849999999999</v>
      </c>
      <c r="CJ19" s="21">
        <f t="shared" ref="CJ19:CK19" si="159">CJ20+CJ21</f>
        <v>18412.393000000004</v>
      </c>
      <c r="CK19" s="21">
        <f t="shared" si="159"/>
        <v>19466.372000000003</v>
      </c>
      <c r="CL19" s="21">
        <f t="shared" ref="CL19:CN19" si="160">CL20+CL21</f>
        <v>16743.599999999999</v>
      </c>
      <c r="CM19" s="21">
        <f t="shared" ref="CM19" si="161">CM20+CM21</f>
        <v>18422.792999999998</v>
      </c>
      <c r="CN19" s="21">
        <f t="shared" si="160"/>
        <v>19043.368999999999</v>
      </c>
      <c r="CO19" s="21">
        <f t="shared" ref="CO19:CP19" si="162">CO20+CO21</f>
        <v>17999.704000000002</v>
      </c>
      <c r="CP19" s="21">
        <f t="shared" si="162"/>
        <v>18720.592000000001</v>
      </c>
      <c r="CQ19" s="21">
        <f t="shared" ref="CQ19:CS19" si="163">CQ20+CQ21</f>
        <v>18836.097000000002</v>
      </c>
      <c r="CR19" s="21">
        <f t="shared" ref="CR19" si="164">CR20+CR21</f>
        <v>18890.267</v>
      </c>
      <c r="CS19" s="21">
        <f t="shared" si="163"/>
        <v>18685.206000000002</v>
      </c>
      <c r="CT19" s="21">
        <f t="shared" ref="CT19:CU19" si="165">CT20+CT21</f>
        <v>18802.683000000001</v>
      </c>
      <c r="CU19" s="21">
        <f t="shared" si="165"/>
        <v>19034.214999999931</v>
      </c>
      <c r="CV19" s="21">
        <f t="shared" ref="CV19:CW19" si="166">CV20+CV21</f>
        <v>18351.431124718201</v>
      </c>
      <c r="CW19" s="21">
        <f t="shared" si="166"/>
        <v>21458.604000000003</v>
      </c>
      <c r="CX19" s="21">
        <f t="shared" ref="CX19:CY19" si="167">CX20+CX21</f>
        <v>19293.724000000002</v>
      </c>
      <c r="CY19" s="21">
        <f t="shared" si="167"/>
        <v>19003.213000000003</v>
      </c>
      <c r="CZ19" s="42">
        <f t="shared" ref="CZ19:DA19" si="168">CZ20+CZ21</f>
        <v>18683.603999999999</v>
      </c>
      <c r="DA19" s="42">
        <f t="shared" si="168"/>
        <v>19944.097000000002</v>
      </c>
      <c r="DB19" s="42">
        <f t="shared" ref="DB19:DF19" si="169">DB20+DB21</f>
        <v>19189.521999999997</v>
      </c>
      <c r="DC19" s="42">
        <f t="shared" si="169"/>
        <v>18958.741999999998</v>
      </c>
      <c r="DD19" s="42">
        <f t="shared" si="169"/>
        <v>19158.773000000001</v>
      </c>
      <c r="DE19" s="42">
        <f t="shared" si="169"/>
        <v>25304.444</v>
      </c>
      <c r="DF19" s="42">
        <f t="shared" si="169"/>
        <v>19394.478999999999</v>
      </c>
      <c r="DG19" s="42">
        <f t="shared" ref="DG19:DH19" si="170">DG20+DG21</f>
        <v>19532.010999999999</v>
      </c>
      <c r="DH19" s="42">
        <f t="shared" si="170"/>
        <v>21829.84</v>
      </c>
      <c r="DI19" s="42">
        <f t="shared" ref="DI19:DJ19" si="171">DI20+DI21</f>
        <v>23066.492999999999</v>
      </c>
      <c r="DJ19" s="42">
        <f t="shared" si="171"/>
        <v>22038.356</v>
      </c>
      <c r="DK19" s="42">
        <f t="shared" ref="DK19:DL19" si="172">DK20+DK21</f>
        <v>22092.017</v>
      </c>
      <c r="DL19" s="42">
        <f t="shared" si="172"/>
        <v>21707.087</v>
      </c>
      <c r="DM19" s="42">
        <f t="shared" ref="DM19:DN19" si="173">DM20+DM21</f>
        <v>22127.345000000001</v>
      </c>
      <c r="DN19" s="42">
        <f t="shared" si="173"/>
        <v>21928.13</v>
      </c>
      <c r="DO19" s="42">
        <f t="shared" ref="DO19:DP19" si="174">DO20+DO21</f>
        <v>21478.45</v>
      </c>
      <c r="DP19" s="42">
        <f t="shared" si="174"/>
        <v>22574.94</v>
      </c>
      <c r="DQ19" s="42">
        <f t="shared" ref="DQ19:DR19" si="175">DQ20+DQ21</f>
        <v>40786.178</v>
      </c>
      <c r="DR19" s="42">
        <f t="shared" si="175"/>
        <v>27380.183000000001</v>
      </c>
      <c r="DS19" s="42">
        <f t="shared" ref="DS19:DT19" si="176">DS20+DS21</f>
        <v>26862.366999999998</v>
      </c>
      <c r="DT19" s="42">
        <f t="shared" si="176"/>
        <v>66084.585999999996</v>
      </c>
      <c r="DU19" s="42">
        <f t="shared" ref="DU19:DV19" si="177">DU20+DU21</f>
        <v>37102.495999999999</v>
      </c>
      <c r="DV19" s="42">
        <f t="shared" si="177"/>
        <v>31814.97150698</v>
      </c>
      <c r="DW19" s="42">
        <f t="shared" ref="DW19:DX19" si="178">DW20+DW21</f>
        <v>36139.81</v>
      </c>
      <c r="DX19" s="42">
        <f t="shared" si="178"/>
        <v>37610.993000000002</v>
      </c>
      <c r="DY19" s="42">
        <f t="shared" ref="DY19:DZ19" si="179">DY20+DY21</f>
        <v>33740.218000000001</v>
      </c>
      <c r="DZ19" s="42">
        <f t="shared" si="179"/>
        <v>31455.427</v>
      </c>
      <c r="EA19" s="42">
        <f t="shared" ref="EA19:EB19" si="180">EA20+EA21</f>
        <v>32710.064999999999</v>
      </c>
      <c r="EB19" s="42">
        <f t="shared" si="180"/>
        <v>30258.664129110002</v>
      </c>
      <c r="EC19" s="42">
        <f t="shared" ref="EC19:ED19" si="181">EC20+EC21</f>
        <v>32429.592000000001</v>
      </c>
      <c r="ED19" s="42">
        <f t="shared" si="181"/>
        <v>32361.8626148</v>
      </c>
      <c r="EE19" s="42">
        <f t="shared" ref="EE19:EF19" si="182">EE20+EE21</f>
        <v>32390.846392759999</v>
      </c>
      <c r="EF19" s="42">
        <f t="shared" si="182"/>
        <v>35603.233999999997</v>
      </c>
      <c r="EG19" s="42">
        <f t="shared" ref="EG19:EH19" si="183">EG20+EG21</f>
        <v>38201.963000000003</v>
      </c>
      <c r="EH19" s="42">
        <f t="shared" si="183"/>
        <v>35630.78</v>
      </c>
      <c r="EI19" s="42">
        <f t="shared" ref="EI19:EJ19" si="184">EI20+EI21</f>
        <v>36653.375999999997</v>
      </c>
      <c r="EJ19" s="42">
        <f t="shared" si="184"/>
        <v>36998.612999999998</v>
      </c>
      <c r="EK19" s="42">
        <f t="shared" ref="EK19:EL19" si="185">EK20+EK21</f>
        <v>37249.156999999999</v>
      </c>
      <c r="EL19" s="42">
        <f t="shared" si="185"/>
        <v>36157.428</v>
      </c>
      <c r="EM19" s="42">
        <f t="shared" ref="EM19:EN19" si="186">EM20+EM21</f>
        <v>36353.448000000004</v>
      </c>
      <c r="EN19" s="42">
        <f t="shared" si="186"/>
        <v>35609.652000000002</v>
      </c>
    </row>
    <row r="20" spans="2:144" x14ac:dyDescent="0.35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  <c r="EB20" s="43">
        <v>28191.347725517204</v>
      </c>
      <c r="EC20" s="43">
        <v>30828.789211560001</v>
      </c>
      <c r="ED20" s="43">
        <v>30164.4674108582</v>
      </c>
      <c r="EE20" s="43">
        <v>30575.43298623</v>
      </c>
      <c r="EF20" s="43">
        <v>33620.688827339996</v>
      </c>
      <c r="EG20" s="43">
        <v>36203.311885940006</v>
      </c>
      <c r="EH20" s="43">
        <v>33533.418876709999</v>
      </c>
      <c r="EI20" s="43">
        <v>34616.379467339997</v>
      </c>
      <c r="EJ20" s="43">
        <v>34899.454329439999</v>
      </c>
      <c r="EK20" s="43">
        <v>35418.073390140002</v>
      </c>
      <c r="EL20" s="43">
        <v>34315.99361636</v>
      </c>
      <c r="EM20" s="43">
        <v>34513.072</v>
      </c>
      <c r="EN20" s="43">
        <v>34524.940999999999</v>
      </c>
    </row>
    <row r="21" spans="2:144" x14ac:dyDescent="0.35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  <c r="EB21" s="43">
        <v>2067.3164035928003</v>
      </c>
      <c r="EC21" s="43">
        <v>1600.8027884399999</v>
      </c>
      <c r="ED21" s="43">
        <v>2197.3952039418</v>
      </c>
      <c r="EE21" s="43">
        <v>1815.41340653</v>
      </c>
      <c r="EF21" s="43">
        <v>1982.5451726599999</v>
      </c>
      <c r="EG21" s="43">
        <v>1998.6511140599998</v>
      </c>
      <c r="EH21" s="43">
        <v>2097.3611232900003</v>
      </c>
      <c r="EI21" s="43">
        <v>2036.99653266</v>
      </c>
      <c r="EJ21" s="43">
        <v>2099.1586705599998</v>
      </c>
      <c r="EK21" s="43">
        <v>1831.08360986</v>
      </c>
      <c r="EL21" s="43">
        <v>1841.4343836400001</v>
      </c>
      <c r="EM21" s="43">
        <v>1840.3760000000002</v>
      </c>
      <c r="EN21" s="43">
        <v>1084.711</v>
      </c>
    </row>
    <row r="22" spans="2:144" x14ac:dyDescent="0.35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187">+F23+F24</f>
        <v>5215</v>
      </c>
      <c r="G22" s="21">
        <f t="shared" si="187"/>
        <v>11305.1</v>
      </c>
      <c r="H22" s="21">
        <f t="shared" si="187"/>
        <v>7734.4</v>
      </c>
      <c r="I22" s="21">
        <f t="shared" si="187"/>
        <v>12038.9</v>
      </c>
      <c r="J22" s="21">
        <f t="shared" si="187"/>
        <v>6726.0999999999995</v>
      </c>
      <c r="K22" s="21">
        <f t="shared" si="187"/>
        <v>9962.1</v>
      </c>
      <c r="L22" s="21">
        <f t="shared" si="187"/>
        <v>7850.2999999999993</v>
      </c>
      <c r="M22" s="21">
        <f t="shared" si="187"/>
        <v>13854.6</v>
      </c>
      <c r="N22" s="21">
        <f t="shared" si="187"/>
        <v>9076.7000000000007</v>
      </c>
      <c r="O22" s="21">
        <f t="shared" si="187"/>
        <v>13181.7</v>
      </c>
      <c r="P22" s="42">
        <f t="shared" si="187"/>
        <v>6355.9</v>
      </c>
      <c r="Q22" s="21">
        <f>+Q23+Q24</f>
        <v>7874.6</v>
      </c>
      <c r="R22" s="21">
        <f t="shared" ref="R22:AB22" si="188">+R23+R24</f>
        <v>8168.9</v>
      </c>
      <c r="S22" s="21">
        <f t="shared" si="188"/>
        <v>14281.6</v>
      </c>
      <c r="T22" s="21">
        <f t="shared" si="188"/>
        <v>9917.6</v>
      </c>
      <c r="U22" s="21">
        <f t="shared" si="188"/>
        <v>12021.699999999999</v>
      </c>
      <c r="V22" s="21">
        <f t="shared" si="188"/>
        <v>7324.3</v>
      </c>
      <c r="W22" s="21">
        <f t="shared" si="188"/>
        <v>10234.599999999999</v>
      </c>
      <c r="X22" s="21">
        <f t="shared" si="188"/>
        <v>6417</v>
      </c>
      <c r="Y22" s="21">
        <f t="shared" si="188"/>
        <v>15975.2</v>
      </c>
      <c r="Z22" s="21">
        <f t="shared" si="188"/>
        <v>12828.7</v>
      </c>
      <c r="AA22" s="21">
        <f t="shared" si="188"/>
        <v>12201.6</v>
      </c>
      <c r="AB22" s="42">
        <f t="shared" si="188"/>
        <v>7266.9</v>
      </c>
      <c r="AC22" s="21">
        <f>+AC23+AC24</f>
        <v>7375.7</v>
      </c>
      <c r="AD22" s="21">
        <f t="shared" ref="AD22:AN22" si="189">+AD23+AD24</f>
        <v>6926.1</v>
      </c>
      <c r="AE22" s="21">
        <f t="shared" si="189"/>
        <v>15972.7</v>
      </c>
      <c r="AF22" s="21">
        <f t="shared" si="189"/>
        <v>14972</v>
      </c>
      <c r="AG22" s="21">
        <f t="shared" si="189"/>
        <v>11295.900000000001</v>
      </c>
      <c r="AH22" s="21">
        <f t="shared" si="189"/>
        <v>8317.2000000000007</v>
      </c>
      <c r="AI22" s="21">
        <f t="shared" si="189"/>
        <v>7013.5</v>
      </c>
      <c r="AJ22" s="21">
        <f t="shared" si="189"/>
        <v>6531.5</v>
      </c>
      <c r="AK22" s="21">
        <f t="shared" si="189"/>
        <v>12475.3</v>
      </c>
      <c r="AL22" s="21">
        <f t="shared" si="189"/>
        <v>15906.8</v>
      </c>
      <c r="AM22" s="21">
        <f t="shared" si="189"/>
        <v>11814.4</v>
      </c>
      <c r="AN22" s="42">
        <f t="shared" si="189"/>
        <v>7078.5999999999995</v>
      </c>
      <c r="AO22" s="21">
        <f>+AO23+AO24</f>
        <v>15213.782999999999</v>
      </c>
      <c r="AP22" s="21">
        <f t="shared" ref="AP22:AV22" si="190">+AP23+AP24</f>
        <v>6325.4459999999999</v>
      </c>
      <c r="AQ22" s="21">
        <f t="shared" si="190"/>
        <v>12811.07</v>
      </c>
      <c r="AR22" s="21">
        <f t="shared" si="190"/>
        <v>15956.837</v>
      </c>
      <c r="AS22" s="21">
        <f t="shared" si="190"/>
        <v>10837.037</v>
      </c>
      <c r="AT22" s="21">
        <f t="shared" si="190"/>
        <v>10364.485000000001</v>
      </c>
      <c r="AU22" s="21">
        <f t="shared" si="190"/>
        <v>12830.598999999998</v>
      </c>
      <c r="AV22" s="21">
        <f t="shared" si="190"/>
        <v>6641.5</v>
      </c>
      <c r="AW22" s="21">
        <f t="shared" ref="AW22:AX22" si="191">+AW23+AW24</f>
        <v>9296.7000000000007</v>
      </c>
      <c r="AX22" s="21">
        <f t="shared" si="191"/>
        <v>15337.464</v>
      </c>
      <c r="AY22" s="21">
        <f t="shared" ref="AY22:AZ22" si="192">+AY23+AY24</f>
        <v>12049.079</v>
      </c>
      <c r="AZ22" s="21">
        <f t="shared" si="192"/>
        <v>11692.17</v>
      </c>
      <c r="BA22" s="21">
        <f t="shared" ref="BA22:BB22" si="193">+BA23+BA24</f>
        <v>12617.06340692</v>
      </c>
      <c r="BB22" s="21">
        <f t="shared" si="193"/>
        <v>7070.5250823099996</v>
      </c>
      <c r="BC22" s="21">
        <f t="shared" ref="BC22" si="194">+BC23+BC24</f>
        <v>9350.004089779999</v>
      </c>
      <c r="BD22" s="21">
        <f t="shared" ref="BD22:BI22" si="195">+BD23+BD24</f>
        <v>15506.3001024</v>
      </c>
      <c r="BE22" s="21">
        <f t="shared" si="195"/>
        <v>13341.284906679999</v>
      </c>
      <c r="BF22" s="21">
        <f t="shared" si="195"/>
        <v>10867.09766575</v>
      </c>
      <c r="BG22" s="21">
        <f t="shared" si="195"/>
        <v>14493.79711252</v>
      </c>
      <c r="BH22" s="21">
        <f t="shared" si="195"/>
        <v>3785.2225564</v>
      </c>
      <c r="BI22" s="21">
        <f t="shared" si="195"/>
        <v>8188.8071480799999</v>
      </c>
      <c r="BJ22" s="21">
        <f t="shared" ref="BJ22:BK22" si="196">+BJ23+BJ24</f>
        <v>16685.841166859998</v>
      </c>
      <c r="BK22" s="21">
        <f t="shared" si="196"/>
        <v>13481.17304294</v>
      </c>
      <c r="BL22" s="21">
        <f t="shared" ref="BL22:BM22" si="197">+BL23+BL24</f>
        <v>9793.9019460800009</v>
      </c>
      <c r="BM22" s="21">
        <f t="shared" si="197"/>
        <v>13441.68629405</v>
      </c>
      <c r="BN22" s="21">
        <f t="shared" ref="BN22:BO22" si="198">+BN23+BN24</f>
        <v>3903.69491573</v>
      </c>
      <c r="BO22" s="21">
        <f t="shared" si="198"/>
        <v>7470.2599912500009</v>
      </c>
      <c r="BP22" s="21">
        <f t="shared" ref="BP22:BQ22" si="199">+BP23+BP24</f>
        <v>16444.12183706</v>
      </c>
      <c r="BQ22" s="21">
        <f t="shared" si="199"/>
        <v>14135.521249700001</v>
      </c>
      <c r="BR22" s="21">
        <f t="shared" ref="BR22:BS22" si="200">+BR23+BR24</f>
        <v>9003.9889237899988</v>
      </c>
      <c r="BS22" s="21">
        <f t="shared" si="200"/>
        <v>13110.143916569999</v>
      </c>
      <c r="BT22" s="21">
        <f t="shared" ref="BT22:BU22" si="201">+BT23+BT24</f>
        <v>4399.4829168300002</v>
      </c>
      <c r="BU22" s="21">
        <f t="shared" si="201"/>
        <v>6583.6752908999997</v>
      </c>
      <c r="BV22" s="21">
        <f t="shared" ref="BV22:BW22" si="202">+BV23+BV24</f>
        <v>16146.34360889</v>
      </c>
      <c r="BW22" s="21">
        <f t="shared" si="202"/>
        <v>14403.740104369999</v>
      </c>
      <c r="BX22" s="21">
        <f t="shared" ref="BX22:BY22" si="203">+BX23+BX24</f>
        <v>10145.45794765</v>
      </c>
      <c r="BY22" s="21">
        <f t="shared" si="203"/>
        <v>13178.034273320001</v>
      </c>
      <c r="BZ22" s="21">
        <f t="shared" ref="BZ22:CA22" si="204">+BZ23+BZ24</f>
        <v>5206.56383534</v>
      </c>
      <c r="CA22" s="21">
        <f t="shared" si="204"/>
        <v>6721.2639399</v>
      </c>
      <c r="CB22" s="21">
        <f t="shared" ref="CB22:CI22" si="205">+CB23+CB24</f>
        <v>16904.936724309999</v>
      </c>
      <c r="CC22" s="21">
        <f t="shared" si="205"/>
        <v>14403.05767385</v>
      </c>
      <c r="CD22" s="21">
        <f t="shared" si="205"/>
        <v>9861.4440415299996</v>
      </c>
      <c r="CE22" s="21">
        <f t="shared" si="205"/>
        <v>10913.99268275</v>
      </c>
      <c r="CF22" s="21">
        <f t="shared" ref="CF22:CH22" si="206">+CF23+CF24</f>
        <v>5452.9560430399997</v>
      </c>
      <c r="CG22" s="21">
        <f t="shared" si="206"/>
        <v>5935.7029414899998</v>
      </c>
      <c r="CH22" s="21">
        <f t="shared" si="206"/>
        <v>17073.569418210001</v>
      </c>
      <c r="CI22" s="21">
        <f t="shared" si="205"/>
        <v>14697.446833599999</v>
      </c>
      <c r="CJ22" s="21">
        <f t="shared" ref="CJ22:CK22" si="207">+CJ23+CJ24</f>
        <v>11138.361295969991</v>
      </c>
      <c r="CK22" s="21">
        <f t="shared" si="207"/>
        <v>11097.548408729999</v>
      </c>
      <c r="CL22" s="21">
        <f t="shared" ref="CL22:CN22" si="208">+CL23+CL24</f>
        <v>5716.3562415100005</v>
      </c>
      <c r="CM22" s="21">
        <f t="shared" ref="CM22" si="209">+CM23+CM24</f>
        <v>5537.0169843700005</v>
      </c>
      <c r="CN22" s="21">
        <f t="shared" si="208"/>
        <v>17782.676260380002</v>
      </c>
      <c r="CO22" s="21">
        <f t="shared" ref="CO22:CP22" si="210">+CO23+CO24</f>
        <v>14550.339263959999</v>
      </c>
      <c r="CP22" s="21">
        <f t="shared" si="210"/>
        <v>9133.6497455099998</v>
      </c>
      <c r="CQ22" s="21">
        <f t="shared" ref="CQ22:CS22" si="211">+CQ23+CQ24</f>
        <v>11893.186848429999</v>
      </c>
      <c r="CR22" s="21">
        <f t="shared" ref="CR22" si="212">+CR23+CR24</f>
        <v>6336.0943659699997</v>
      </c>
      <c r="CS22" s="21">
        <f t="shared" si="211"/>
        <v>5739.5572173300006</v>
      </c>
      <c r="CT22" s="21">
        <f t="shared" ref="CT22:CU22" si="213">+CT23+CT24</f>
        <v>16858.538850380002</v>
      </c>
      <c r="CU22" s="21">
        <f t="shared" si="213"/>
        <v>14525.12399913001</v>
      </c>
      <c r="CV22" s="21">
        <f t="shared" ref="CV22:CW22" si="214">+CV23+CV24</f>
        <v>9867.8505446099989</v>
      </c>
      <c r="CW22" s="21">
        <f t="shared" si="214"/>
        <v>11900.591064570001</v>
      </c>
      <c r="CX22" s="21">
        <f t="shared" ref="CX22:CY22" si="215">+CX23+CX24</f>
        <v>6899.1065622599999</v>
      </c>
      <c r="CY22" s="21">
        <f t="shared" si="215"/>
        <v>6047.5045456100006</v>
      </c>
      <c r="CZ22" s="42">
        <f t="shared" ref="CZ22:DA22" si="216">+CZ23+CZ24</f>
        <v>17677.742693299999</v>
      </c>
      <c r="DA22" s="42">
        <f t="shared" si="216"/>
        <v>13529.312870230002</v>
      </c>
      <c r="DB22" s="42">
        <f t="shared" ref="DB22:DF22" si="217">+DB23+DB24</f>
        <v>10102.592810229999</v>
      </c>
      <c r="DC22" s="42">
        <f t="shared" si="217"/>
        <v>12239.40011009</v>
      </c>
      <c r="DD22" s="42">
        <f t="shared" si="217"/>
        <v>7176.300021</v>
      </c>
      <c r="DE22" s="42">
        <f t="shared" si="217"/>
        <v>6277.0258461499989</v>
      </c>
      <c r="DF22" s="42">
        <f t="shared" si="217"/>
        <v>17740.629560539997</v>
      </c>
      <c r="DG22" s="42">
        <f t="shared" ref="DG22:DH22" si="218">+DG23+DG24</f>
        <v>16086.92954718</v>
      </c>
      <c r="DH22" s="42">
        <f t="shared" si="218"/>
        <v>11370.59431543</v>
      </c>
      <c r="DI22" s="42">
        <f t="shared" ref="DI22:DJ22" si="219">+DI23+DI24</f>
        <v>12914.551377210002</v>
      </c>
      <c r="DJ22" s="42">
        <f t="shared" si="219"/>
        <v>7449.6013892500014</v>
      </c>
      <c r="DK22" s="42">
        <f t="shared" ref="DK22:DL22" si="220">+DK23+DK24</f>
        <v>8366.9162488400016</v>
      </c>
      <c r="DL22" s="42">
        <f t="shared" si="220"/>
        <v>16279.699876979999</v>
      </c>
      <c r="DM22" s="42">
        <f t="shared" ref="DM22:DN22" si="221">+DM23+DM24</f>
        <v>13689.894666839999</v>
      </c>
      <c r="DN22" s="42">
        <f t="shared" si="221"/>
        <v>12984.338576619997</v>
      </c>
      <c r="DO22" s="42">
        <f t="shared" ref="DO22:DP22" si="222">+DO23+DO24</f>
        <v>13647.805703389999</v>
      </c>
      <c r="DP22" s="42">
        <f t="shared" si="222"/>
        <v>9197.4205968400001</v>
      </c>
      <c r="DQ22" s="42">
        <f t="shared" ref="DQ22:DR22" si="223">+DQ23+DQ24</f>
        <v>9778.8472408399994</v>
      </c>
      <c r="DR22" s="42">
        <f t="shared" si="223"/>
        <v>17663.376744249999</v>
      </c>
      <c r="DS22" s="42">
        <f t="shared" ref="DS22:DT22" si="224">+DS23+DS24</f>
        <v>15253.315850660001</v>
      </c>
      <c r="DT22" s="42">
        <f t="shared" si="224"/>
        <v>14149.19502521</v>
      </c>
      <c r="DU22" s="42">
        <f t="shared" ref="DU22:DV22" si="225">+DU23+DU24</f>
        <v>13765.346506169999</v>
      </c>
      <c r="DV22" s="42">
        <f t="shared" si="225"/>
        <v>10870.011743710002</v>
      </c>
      <c r="DW22" s="42">
        <f t="shared" ref="DW22:DX22" si="226">+DW23+DW24</f>
        <v>10958.66081265</v>
      </c>
      <c r="DX22" s="42">
        <f t="shared" si="226"/>
        <v>17430.499379669996</v>
      </c>
      <c r="DY22" s="42">
        <f t="shared" ref="DY22:DZ22" si="227">+DY23+DY24</f>
        <v>15395.068312939999</v>
      </c>
      <c r="DZ22" s="42">
        <f t="shared" si="227"/>
        <v>15457.28673263</v>
      </c>
      <c r="EA22" s="42">
        <f t="shared" ref="EA22:EB22" si="228">+EA23+EA24</f>
        <v>13955.741176059992</v>
      </c>
      <c r="EB22" s="42">
        <f t="shared" si="228"/>
        <v>14129.823020510004</v>
      </c>
      <c r="EC22" s="42">
        <f t="shared" ref="EC22:ED22" si="229">+EC23+EC24</f>
        <v>10311.237063289998</v>
      </c>
      <c r="ED22" s="42">
        <f t="shared" si="229"/>
        <v>16274.702795000005</v>
      </c>
      <c r="EE22" s="42">
        <f t="shared" ref="EE22:EF22" si="230">+EE23+EE24</f>
        <v>18733.853027429985</v>
      </c>
      <c r="EF22" s="42">
        <f t="shared" si="230"/>
        <v>14883.03944717</v>
      </c>
      <c r="EG22" s="42">
        <f t="shared" ref="EG22:EH22" si="231">+EG23+EG24</f>
        <v>13481.89589851</v>
      </c>
      <c r="EH22" s="42">
        <f t="shared" si="231"/>
        <v>15551.551428879999</v>
      </c>
      <c r="EI22" s="42">
        <f t="shared" ref="EI22:EJ22" si="232">+EI23+EI24</f>
        <v>10701.989461400004</v>
      </c>
      <c r="EJ22" s="42">
        <f t="shared" si="232"/>
        <v>16258.878255689997</v>
      </c>
      <c r="EK22" s="42">
        <f t="shared" ref="EK22:EL22" si="233">+EK23+EK24</f>
        <v>18543.172060929999</v>
      </c>
      <c r="EL22" s="42">
        <f t="shared" si="233"/>
        <v>16198.810941599993</v>
      </c>
      <c r="EM22" s="42">
        <f t="shared" ref="EM22:EN22" si="234">+EM23+EM24</f>
        <v>13434.294125349998</v>
      </c>
      <c r="EN22" s="42">
        <f t="shared" si="234"/>
        <v>15729.248432240001</v>
      </c>
    </row>
    <row r="23" spans="2:144" x14ac:dyDescent="0.35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  <c r="EB23" s="43">
        <v>6177.3815507600029</v>
      </c>
      <c r="EC23" s="43">
        <v>7809.8564254599924</v>
      </c>
      <c r="ED23" s="43">
        <v>1389.9023668600032</v>
      </c>
      <c r="EE23" s="43">
        <v>11792.588823869995</v>
      </c>
      <c r="EF23" s="43">
        <v>4939.0867467600001</v>
      </c>
      <c r="EG23" s="43">
        <v>4112.3165230599998</v>
      </c>
      <c r="EH23" s="43">
        <v>6070.8232237899992</v>
      </c>
      <c r="EI23" s="43">
        <v>8228.8469483800036</v>
      </c>
      <c r="EJ23" s="43">
        <v>1331.7320513399998</v>
      </c>
      <c r="EK23" s="43">
        <v>11720.99839028</v>
      </c>
      <c r="EL23" s="43">
        <v>5993.4572616899932</v>
      </c>
      <c r="EM23" s="43">
        <v>4000.9788647299997</v>
      </c>
      <c r="EN23" s="43">
        <v>6086.6893312599996</v>
      </c>
    </row>
    <row r="24" spans="2:144" x14ac:dyDescent="0.35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  <c r="EB24" s="43">
        <v>7952.4414697500006</v>
      </c>
      <c r="EC24" s="43">
        <v>2501.380637830006</v>
      </c>
      <c r="ED24" s="43">
        <v>14884.800428140001</v>
      </c>
      <c r="EE24" s="43">
        <v>6941.2642035599893</v>
      </c>
      <c r="EF24" s="43">
        <v>9943.95270041</v>
      </c>
      <c r="EG24" s="43">
        <v>9369.5793754499991</v>
      </c>
      <c r="EH24" s="43">
        <v>9480.7282050899994</v>
      </c>
      <c r="EI24" s="43">
        <v>2473.14251302</v>
      </c>
      <c r="EJ24" s="43">
        <v>14927.146204349998</v>
      </c>
      <c r="EK24" s="43">
        <v>6822.1736706499996</v>
      </c>
      <c r="EL24" s="43">
        <v>10205.35367991</v>
      </c>
      <c r="EM24" s="43">
        <v>9433.3152606199983</v>
      </c>
      <c r="EN24" s="43">
        <v>9642.5591009800009</v>
      </c>
    </row>
    <row r="25" spans="2:144" x14ac:dyDescent="0.35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35">+F26</f>
        <v>3388.3</v>
      </c>
      <c r="G25" s="21">
        <f t="shared" si="235"/>
        <v>2966.7</v>
      </c>
      <c r="H25" s="21">
        <f t="shared" si="235"/>
        <v>2686.5</v>
      </c>
      <c r="I25" s="21">
        <f t="shared" si="235"/>
        <v>5258.4</v>
      </c>
      <c r="J25" s="21">
        <f t="shared" si="235"/>
        <v>1140.7</v>
      </c>
      <c r="K25" s="21">
        <f t="shared" si="235"/>
        <v>1816.6</v>
      </c>
      <c r="L25" s="21">
        <f t="shared" si="235"/>
        <v>2502.1999999999998</v>
      </c>
      <c r="M25" s="21">
        <f t="shared" si="235"/>
        <v>1967</v>
      </c>
      <c r="N25" s="21">
        <f t="shared" si="235"/>
        <v>4982.6000000000004</v>
      </c>
      <c r="O25" s="21">
        <f t="shared" si="235"/>
        <v>2126.1</v>
      </c>
      <c r="P25" s="42">
        <f t="shared" si="235"/>
        <v>5898</v>
      </c>
      <c r="Q25" s="21">
        <f>+Q26</f>
        <v>3127.8</v>
      </c>
      <c r="R25" s="21">
        <f t="shared" ref="R25:AB25" si="236">+R26</f>
        <v>1421.4</v>
      </c>
      <c r="S25" s="21">
        <f t="shared" si="236"/>
        <v>1395</v>
      </c>
      <c r="T25" s="21">
        <f t="shared" si="236"/>
        <v>1859</v>
      </c>
      <c r="U25" s="21">
        <f t="shared" si="236"/>
        <v>1651.1</v>
      </c>
      <c r="V25" s="21">
        <f t="shared" si="236"/>
        <v>578.70000000000005</v>
      </c>
      <c r="W25" s="21">
        <f t="shared" si="236"/>
        <v>5590.7</v>
      </c>
      <c r="X25" s="21">
        <f t="shared" si="236"/>
        <v>995.2</v>
      </c>
      <c r="Y25" s="21">
        <f t="shared" si="236"/>
        <v>1668.8</v>
      </c>
      <c r="Z25" s="21">
        <f t="shared" si="236"/>
        <v>440.7</v>
      </c>
      <c r="AA25" s="21">
        <f t="shared" si="236"/>
        <v>3981.3</v>
      </c>
      <c r="AB25" s="42">
        <f t="shared" si="236"/>
        <v>309.5</v>
      </c>
      <c r="AC25" s="21">
        <f>+AC26</f>
        <v>7741</v>
      </c>
      <c r="AD25" s="21">
        <f t="shared" ref="AD25:AN25" si="237">+AD26</f>
        <v>285.60000000000002</v>
      </c>
      <c r="AE25" s="21">
        <f t="shared" si="237"/>
        <v>1179.7</v>
      </c>
      <c r="AF25" s="21">
        <f t="shared" si="237"/>
        <v>309.89999999999998</v>
      </c>
      <c r="AG25" s="21">
        <f t="shared" si="237"/>
        <v>2582.1999999999998</v>
      </c>
      <c r="AH25" s="21">
        <f t="shared" si="237"/>
        <v>630.70000000000005</v>
      </c>
      <c r="AI25" s="21">
        <f t="shared" si="237"/>
        <v>5624.8</v>
      </c>
      <c r="AJ25" s="21">
        <f t="shared" si="237"/>
        <v>2364.8000000000002</v>
      </c>
      <c r="AK25" s="21">
        <f t="shared" si="237"/>
        <v>5298.5</v>
      </c>
      <c r="AL25" s="21">
        <f t="shared" si="237"/>
        <v>488.9</v>
      </c>
      <c r="AM25" s="21">
        <f t="shared" si="237"/>
        <v>2297</v>
      </c>
      <c r="AN25" s="42">
        <f t="shared" si="237"/>
        <v>3944.3</v>
      </c>
      <c r="AO25" s="21">
        <f>+AO26</f>
        <v>1185.2090000000001</v>
      </c>
      <c r="AP25" s="21">
        <f t="shared" ref="AP25:DC25" si="238">+AP26</f>
        <v>451.435</v>
      </c>
      <c r="AQ25" s="21">
        <f t="shared" si="238"/>
        <v>7964.58</v>
      </c>
      <c r="AR25" s="21">
        <f t="shared" si="238"/>
        <v>833.67499999999995</v>
      </c>
      <c r="AS25" s="21">
        <f t="shared" si="238"/>
        <v>2258.1080000000002</v>
      </c>
      <c r="AT25" s="21">
        <f t="shared" si="238"/>
        <v>4001.2890000000002</v>
      </c>
      <c r="AU25" s="21">
        <f t="shared" si="238"/>
        <v>3056.3029999999999</v>
      </c>
      <c r="AV25" s="21">
        <f t="shared" si="238"/>
        <v>3559.2</v>
      </c>
      <c r="AW25" s="21">
        <f t="shared" si="238"/>
        <v>6567.1</v>
      </c>
      <c r="AX25" s="21">
        <f t="shared" si="238"/>
        <v>2657.4009999999998</v>
      </c>
      <c r="AY25" s="21">
        <f t="shared" si="238"/>
        <v>4751.9889999999996</v>
      </c>
      <c r="AZ25" s="21">
        <f t="shared" si="238"/>
        <v>4668.8959999999997</v>
      </c>
      <c r="BA25" s="21">
        <f t="shared" si="238"/>
        <v>1371.2443893699999</v>
      </c>
      <c r="BB25" s="21">
        <f t="shared" si="238"/>
        <v>745.10069792000002</v>
      </c>
      <c r="BC25" s="21">
        <f t="shared" si="238"/>
        <v>3089.4794808699999</v>
      </c>
      <c r="BD25" s="21">
        <f t="shared" si="238"/>
        <v>4095.2479205999998</v>
      </c>
      <c r="BE25" s="21">
        <f t="shared" si="238"/>
        <v>4302.7688244999999</v>
      </c>
      <c r="BF25" s="21">
        <f t="shared" si="238"/>
        <v>4684.0028685200004</v>
      </c>
      <c r="BG25" s="21">
        <f t="shared" si="238"/>
        <v>4810.0410879800002</v>
      </c>
      <c r="BH25" s="21">
        <f t="shared" si="238"/>
        <v>3443.18422586</v>
      </c>
      <c r="BI25" s="21">
        <f t="shared" si="238"/>
        <v>4430.8418493400004</v>
      </c>
      <c r="BJ25" s="21">
        <f t="shared" si="238"/>
        <v>2862.9872442300002</v>
      </c>
      <c r="BK25" s="21">
        <f t="shared" si="238"/>
        <v>5293.3761021500004</v>
      </c>
      <c r="BL25" s="21">
        <f t="shared" si="238"/>
        <v>7677.8268779999999</v>
      </c>
      <c r="BM25" s="21">
        <f t="shared" si="238"/>
        <v>2615.3324814100001</v>
      </c>
      <c r="BN25" s="21">
        <f t="shared" si="238"/>
        <v>3042.6356730000002</v>
      </c>
      <c r="BO25" s="21">
        <f t="shared" si="238"/>
        <v>7199.1512838500003</v>
      </c>
      <c r="BP25" s="21">
        <f t="shared" si="238"/>
        <v>4533.1058371500003</v>
      </c>
      <c r="BQ25" s="21">
        <f t="shared" si="238"/>
        <v>7038.6174599400001</v>
      </c>
      <c r="BR25" s="21">
        <f t="shared" si="238"/>
        <v>4112.0952576600002</v>
      </c>
      <c r="BS25" s="21">
        <f t="shared" si="238"/>
        <v>6894.0933426700003</v>
      </c>
      <c r="BT25" s="21">
        <f t="shared" si="238"/>
        <v>5198.1221321399998</v>
      </c>
      <c r="BU25" s="21">
        <f t="shared" si="238"/>
        <v>4772.7244435599996</v>
      </c>
      <c r="BV25" s="21">
        <f t="shared" si="238"/>
        <v>5202.76951259</v>
      </c>
      <c r="BW25" s="21">
        <f t="shared" si="238"/>
        <v>4855.9500980100001</v>
      </c>
      <c r="BX25" s="21">
        <f t="shared" si="238"/>
        <v>10739.740803590001</v>
      </c>
      <c r="BY25" s="21">
        <f t="shared" si="238"/>
        <v>6091.6670678299997</v>
      </c>
      <c r="BZ25" s="21">
        <f t="shared" si="238"/>
        <v>3577.8373734699999</v>
      </c>
      <c r="CA25" s="21">
        <f t="shared" si="238"/>
        <v>5406.7027257</v>
      </c>
      <c r="CB25" s="21">
        <f t="shared" si="238"/>
        <v>525.96997655999996</v>
      </c>
      <c r="CC25" s="21">
        <f t="shared" si="238"/>
        <v>7574.3813916600002</v>
      </c>
      <c r="CD25" s="21">
        <f t="shared" si="238"/>
        <v>3379.21069278</v>
      </c>
      <c r="CE25" s="21">
        <f t="shared" si="238"/>
        <v>4709.2074803100004</v>
      </c>
      <c r="CF25" s="21">
        <f t="shared" si="238"/>
        <v>1888.0124542900001</v>
      </c>
      <c r="CG25" s="21">
        <f t="shared" si="238"/>
        <v>7060.6509825700005</v>
      </c>
      <c r="CH25" s="21">
        <f t="shared" si="238"/>
        <v>6628.08577436</v>
      </c>
      <c r="CI25" s="21">
        <f t="shared" si="238"/>
        <v>7574.4029047599997</v>
      </c>
      <c r="CJ25" s="21">
        <f t="shared" si="238"/>
        <v>15976.810459619999</v>
      </c>
      <c r="CK25" s="21">
        <f t="shared" si="238"/>
        <v>2670.75211145</v>
      </c>
      <c r="CL25" s="21">
        <f t="shared" si="238"/>
        <v>3580.9665419799999</v>
      </c>
      <c r="CM25" s="21">
        <f t="shared" si="238"/>
        <v>5857.6980722999997</v>
      </c>
      <c r="CN25" s="21">
        <f t="shared" si="238"/>
        <v>3416.2358764199998</v>
      </c>
      <c r="CO25" s="21">
        <f t="shared" si="238"/>
        <v>4408.0965816400003</v>
      </c>
      <c r="CP25" s="21">
        <f t="shared" si="238"/>
        <v>3159.5149679599999</v>
      </c>
      <c r="CQ25" s="21">
        <f t="shared" si="238"/>
        <v>4325.2559839599999</v>
      </c>
      <c r="CR25" s="21">
        <f t="shared" si="238"/>
        <v>3786.1581403700002</v>
      </c>
      <c r="CS25" s="21">
        <f t="shared" si="238"/>
        <v>5225.5354825200002</v>
      </c>
      <c r="CT25" s="21">
        <f t="shared" si="238"/>
        <v>4780.2792699399997</v>
      </c>
      <c r="CU25" s="21">
        <f t="shared" si="238"/>
        <v>3321.5218029099901</v>
      </c>
      <c r="CV25" s="21">
        <f t="shared" si="238"/>
        <v>4652.0792452400001</v>
      </c>
      <c r="CW25" s="21">
        <f t="shared" si="238"/>
        <v>7729.4464073400004</v>
      </c>
      <c r="CX25" s="21">
        <f t="shared" si="238"/>
        <v>4766.7952124800004</v>
      </c>
      <c r="CY25" s="21">
        <f t="shared" si="238"/>
        <v>5472.5811202699997</v>
      </c>
      <c r="CZ25" s="42">
        <f t="shared" si="238"/>
        <v>2826.51755628</v>
      </c>
      <c r="DA25" s="42">
        <f t="shared" si="238"/>
        <v>1664.07711866</v>
      </c>
      <c r="DB25" s="42">
        <f t="shared" si="238"/>
        <v>3295.1019983000001</v>
      </c>
      <c r="DC25" s="42">
        <f t="shared" si="238"/>
        <v>3575.3351409000002</v>
      </c>
      <c r="DD25" s="42">
        <f t="shared" ref="DD25:EN25" si="239">+DD26</f>
        <v>3704.0654045600004</v>
      </c>
      <c r="DE25" s="42">
        <f t="shared" si="239"/>
        <v>1859.2217471499998</v>
      </c>
      <c r="DF25" s="42">
        <f t="shared" si="239"/>
        <v>4504.4233634900002</v>
      </c>
      <c r="DG25" s="42">
        <f t="shared" si="239"/>
        <v>4681.9133015200005</v>
      </c>
      <c r="DH25" s="42">
        <f t="shared" si="239"/>
        <v>6430.7050533199999</v>
      </c>
      <c r="DI25" s="42">
        <f t="shared" si="239"/>
        <v>4016.8892866800002</v>
      </c>
      <c r="DJ25" s="42">
        <f t="shared" si="239"/>
        <v>4869.0417537700005</v>
      </c>
      <c r="DK25" s="42">
        <f t="shared" si="239"/>
        <v>4917.56516637</v>
      </c>
      <c r="DL25" s="42">
        <f t="shared" si="239"/>
        <v>2636.971295879996</v>
      </c>
      <c r="DM25" s="42">
        <f t="shared" si="239"/>
        <v>3811.3488773600002</v>
      </c>
      <c r="DN25" s="42">
        <f t="shared" si="239"/>
        <v>4039.5303955700001</v>
      </c>
      <c r="DO25" s="42">
        <f t="shared" si="239"/>
        <v>3985.5027661700001</v>
      </c>
      <c r="DP25" s="42">
        <f t="shared" si="239"/>
        <v>4441.1775470800003</v>
      </c>
      <c r="DQ25" s="42">
        <f t="shared" si="239"/>
        <v>4468.8680560800003</v>
      </c>
      <c r="DR25" s="42">
        <f t="shared" si="239"/>
        <v>4502.8883118000003</v>
      </c>
      <c r="DS25" s="42">
        <f t="shared" si="239"/>
        <v>1503.97787967</v>
      </c>
      <c r="DT25" s="42">
        <f t="shared" si="239"/>
        <v>9990.7423381600001</v>
      </c>
      <c r="DU25" s="42">
        <f t="shared" si="239"/>
        <v>6569.7533908099995</v>
      </c>
      <c r="DV25" s="42">
        <f t="shared" si="239"/>
        <v>3330.1157808199996</v>
      </c>
      <c r="DW25" s="42">
        <f t="shared" si="239"/>
        <v>2737.4300267200001</v>
      </c>
      <c r="DX25" s="42">
        <f t="shared" si="239"/>
        <v>1965.8800655900022</v>
      </c>
      <c r="DY25" s="42">
        <f t="shared" si="239"/>
        <v>3851.2598572899979</v>
      </c>
      <c r="DZ25" s="42">
        <f t="shared" si="239"/>
        <v>3882.9819054500003</v>
      </c>
      <c r="EA25" s="42">
        <f t="shared" si="239"/>
        <v>4212.2971086299985</v>
      </c>
      <c r="EB25" s="42">
        <f t="shared" si="239"/>
        <v>4643.9114643700022</v>
      </c>
      <c r="EC25" s="42">
        <f t="shared" si="239"/>
        <v>5691.8520796699977</v>
      </c>
      <c r="ED25" s="42">
        <f t="shared" si="239"/>
        <v>7837.6824942900002</v>
      </c>
      <c r="EE25" s="42">
        <f t="shared" si="239"/>
        <v>3677.7314235500021</v>
      </c>
      <c r="EF25" s="42">
        <f t="shared" si="239"/>
        <v>7462.6299116600003</v>
      </c>
      <c r="EG25" s="42">
        <f t="shared" si="239"/>
        <v>3773.9065193199999</v>
      </c>
      <c r="EH25" s="42">
        <f t="shared" si="239"/>
        <v>7570.9037253299985</v>
      </c>
      <c r="EI25" s="42">
        <f t="shared" si="239"/>
        <v>3885.7379915199995</v>
      </c>
      <c r="EJ25" s="42">
        <f t="shared" si="239"/>
        <v>4145.9895592100002</v>
      </c>
      <c r="EK25" s="42">
        <f t="shared" si="239"/>
        <v>3158.9354086900003</v>
      </c>
      <c r="EL25" s="42">
        <f t="shared" si="239"/>
        <v>2185.1484608699957</v>
      </c>
      <c r="EM25" s="42">
        <f t="shared" si="239"/>
        <v>4576.3538593099993</v>
      </c>
      <c r="EN25" s="42">
        <f t="shared" si="239"/>
        <v>3445.9003079700001</v>
      </c>
    </row>
    <row r="26" spans="2:144" x14ac:dyDescent="0.35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  <c r="EB26" s="43">
        <v>4643.9114643700022</v>
      </c>
      <c r="EC26" s="43">
        <v>5691.8520796699977</v>
      </c>
      <c r="ED26" s="43">
        <v>7837.6824942900002</v>
      </c>
      <c r="EE26" s="43">
        <v>3677.7314235500021</v>
      </c>
      <c r="EF26" s="43">
        <v>7462.6299116600003</v>
      </c>
      <c r="EG26" s="43">
        <v>3773.9065193199999</v>
      </c>
      <c r="EH26" s="43">
        <v>7570.9037253299985</v>
      </c>
      <c r="EI26" s="43">
        <v>3885.7379915199995</v>
      </c>
      <c r="EJ26" s="43">
        <v>4145.9895592100002</v>
      </c>
      <c r="EK26" s="43">
        <v>3158.9354086900003</v>
      </c>
      <c r="EL26" s="43">
        <v>2185.1484608699957</v>
      </c>
      <c r="EM26" s="43">
        <v>4576.3538593099993</v>
      </c>
      <c r="EN26" s="43">
        <v>3445.9003079700001</v>
      </c>
    </row>
    <row r="27" spans="2:144" x14ac:dyDescent="0.35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40">+F10-F16</f>
        <v>-3364.7000000000007</v>
      </c>
      <c r="G27" s="18">
        <f t="shared" si="240"/>
        <v>-2063.1999999999898</v>
      </c>
      <c r="H27" s="18">
        <f t="shared" si="240"/>
        <v>253.29999999999927</v>
      </c>
      <c r="I27" s="18">
        <f t="shared" si="240"/>
        <v>-11976.400000000001</v>
      </c>
      <c r="J27" s="18">
        <f t="shared" si="240"/>
        <v>7661.7999999999993</v>
      </c>
      <c r="K27" s="18">
        <f t="shared" si="240"/>
        <v>-9420.8999999999942</v>
      </c>
      <c r="L27" s="18">
        <f t="shared" si="240"/>
        <v>-5390.5999999999985</v>
      </c>
      <c r="M27" s="18">
        <f t="shared" si="240"/>
        <v>5321.1999999999971</v>
      </c>
      <c r="N27" s="18">
        <f t="shared" si="240"/>
        <v>-3362.7999999999993</v>
      </c>
      <c r="O27" s="18">
        <f t="shared" si="240"/>
        <v>-1318.2999999999993</v>
      </c>
      <c r="P27" s="41">
        <f t="shared" si="240"/>
        <v>26036.399999999994</v>
      </c>
      <c r="Q27" s="18">
        <f>+Q10-Q16</f>
        <v>-9152.7000000000044</v>
      </c>
      <c r="R27" s="18">
        <f t="shared" ref="R27:AB27" si="241">+R10-R16</f>
        <v>-3453.9000000000015</v>
      </c>
      <c r="S27" s="18">
        <f t="shared" si="241"/>
        <v>1233.5</v>
      </c>
      <c r="T27" s="18">
        <f t="shared" si="241"/>
        <v>-3520.9999999999927</v>
      </c>
      <c r="U27" s="18">
        <f t="shared" si="241"/>
        <v>-9353.2000000000007</v>
      </c>
      <c r="V27" s="18">
        <f t="shared" si="241"/>
        <v>8228.2000000000044</v>
      </c>
      <c r="W27" s="18">
        <f t="shared" si="241"/>
        <v>-7641.799999999992</v>
      </c>
      <c r="X27" s="18">
        <f t="shared" si="241"/>
        <v>2136.8000000000065</v>
      </c>
      <c r="Y27" s="18">
        <f t="shared" si="241"/>
        <v>-3865.7000000000044</v>
      </c>
      <c r="Z27" s="18">
        <f t="shared" si="241"/>
        <v>-3352.7999999999956</v>
      </c>
      <c r="AA27" s="18">
        <f t="shared" si="241"/>
        <v>-9797.5999999999949</v>
      </c>
      <c r="AB27" s="41">
        <f t="shared" si="241"/>
        <v>31269.1</v>
      </c>
      <c r="AC27" s="18">
        <f>+AC10-AC16</f>
        <v>-13337.199999999997</v>
      </c>
      <c r="AD27" s="18">
        <f t="shared" ref="AD27:AN27" si="242">+AD10-AD16</f>
        <v>1836.5000000000036</v>
      </c>
      <c r="AE27" s="18">
        <f t="shared" si="242"/>
        <v>1188.0000000000073</v>
      </c>
      <c r="AF27" s="18">
        <f t="shared" si="242"/>
        <v>-7580.9000000000015</v>
      </c>
      <c r="AG27" s="18">
        <f t="shared" si="242"/>
        <v>-6244.8000000000029</v>
      </c>
      <c r="AH27" s="18">
        <f t="shared" si="242"/>
        <v>10103.400000000001</v>
      </c>
      <c r="AI27" s="18">
        <f t="shared" si="242"/>
        <v>-4070.8000000000029</v>
      </c>
      <c r="AJ27" s="18">
        <f t="shared" si="242"/>
        <v>-4504.8000000000065</v>
      </c>
      <c r="AK27" s="18">
        <f t="shared" si="242"/>
        <v>-2280.9000000000087</v>
      </c>
      <c r="AL27" s="18">
        <f t="shared" si="242"/>
        <v>-12450.099999999991</v>
      </c>
      <c r="AM27" s="18">
        <f t="shared" si="242"/>
        <v>-1137.5999999999985</v>
      </c>
      <c r="AN27" s="41">
        <f t="shared" si="242"/>
        <v>33595.200000000012</v>
      </c>
      <c r="AO27" s="18">
        <f>+AO10-AO16</f>
        <v>-9170.0590000000011</v>
      </c>
      <c r="AP27" s="18">
        <f t="shared" ref="AP27:AV27" si="243">+AP10-AP16</f>
        <v>5162.4169180000026</v>
      </c>
      <c r="AQ27" s="18">
        <f t="shared" si="243"/>
        <v>-3530.7609999999986</v>
      </c>
      <c r="AR27" s="18">
        <f t="shared" si="243"/>
        <v>-6338.1159999999945</v>
      </c>
      <c r="AS27" s="18">
        <f t="shared" si="243"/>
        <v>-5613.4529671900018</v>
      </c>
      <c r="AT27" s="18">
        <f t="shared" si="243"/>
        <v>1541.2250000000131</v>
      </c>
      <c r="AU27" s="18">
        <f t="shared" si="243"/>
        <v>-10175.535000000003</v>
      </c>
      <c r="AV27" s="18">
        <f t="shared" si="243"/>
        <v>744.50000000000728</v>
      </c>
      <c r="AW27" s="18">
        <f t="shared" ref="AW27:AX27" si="244">+AW10-AW16</f>
        <v>3890.6999999999971</v>
      </c>
      <c r="AX27" s="18">
        <f t="shared" si="244"/>
        <v>-5365.9459999999963</v>
      </c>
      <c r="AY27" s="18">
        <f t="shared" ref="AY27:AZ27" si="245">+AY10-AY16</f>
        <v>-6724.9210000000021</v>
      </c>
      <c r="AZ27" s="18">
        <f t="shared" si="245"/>
        <v>32104.067999999985</v>
      </c>
      <c r="BA27" s="18">
        <f t="shared" ref="BA27:BG27" si="246">+BA10-BA16</f>
        <v>-6008.4519098293968</v>
      </c>
      <c r="BB27" s="18">
        <f t="shared" si="246"/>
        <v>1814.0874428258976</v>
      </c>
      <c r="BC27" s="18">
        <f t="shared" si="246"/>
        <v>5793.7335214478007</v>
      </c>
      <c r="BD27" s="18">
        <f t="shared" si="246"/>
        <v>-7578.1506042101901</v>
      </c>
      <c r="BE27" s="18">
        <f t="shared" si="246"/>
        <v>141.38648511299834</v>
      </c>
      <c r="BF27" s="18">
        <f t="shared" si="246"/>
        <v>-625.77791768120369</v>
      </c>
      <c r="BG27" s="18">
        <f t="shared" si="246"/>
        <v>-11314.193201859991</v>
      </c>
      <c r="BH27" s="18">
        <f t="shared" ref="BH27" si="247">+BH10-BH16</f>
        <v>1500.5151702539006</v>
      </c>
      <c r="BI27" s="18">
        <f t="shared" ref="BI27:BM27" si="248">+BI10-BI16</f>
        <v>17598.846026014988</v>
      </c>
      <c r="BJ27" s="18">
        <f t="shared" si="248"/>
        <v>-4944.1230586036982</v>
      </c>
      <c r="BK27" s="18">
        <f t="shared" si="248"/>
        <v>-4988.86466897231</v>
      </c>
      <c r="BL27" s="18">
        <f t="shared" si="248"/>
        <v>17334.413113966206</v>
      </c>
      <c r="BM27" s="18">
        <f t="shared" si="248"/>
        <v>-5706.1391124408692</v>
      </c>
      <c r="BN27" s="18">
        <f>+BN10-BN16</f>
        <v>4113.1522338980067</v>
      </c>
      <c r="BO27" s="18">
        <f t="shared" ref="BO27:BP27" si="249">+BO10-BO16</f>
        <v>8118.4150180195065</v>
      </c>
      <c r="BP27" s="18">
        <f t="shared" si="249"/>
        <v>-9550.0951302798276</v>
      </c>
      <c r="BQ27" s="18">
        <f t="shared" ref="BQ27:BR27" si="250">+BQ10-BQ16</f>
        <v>-10280.498124769001</v>
      </c>
      <c r="BR27" s="18">
        <f t="shared" si="250"/>
        <v>22682.952537440287</v>
      </c>
      <c r="BS27" s="18">
        <f t="shared" ref="BS27:BT27" si="251">+BS10-BS16</f>
        <v>-8101.8693792194972</v>
      </c>
      <c r="BT27" s="18">
        <f t="shared" si="251"/>
        <v>3.3845641654988867</v>
      </c>
      <c r="BU27" s="18">
        <f t="shared" ref="BU27:BV27" si="252">+BU10-BU16</f>
        <v>17912.565043900009</v>
      </c>
      <c r="BV27" s="18">
        <f t="shared" si="252"/>
        <v>-4894.5085998290015</v>
      </c>
      <c r="BW27" s="18">
        <f t="shared" ref="BW27:BX27" si="253">+BW10-BW16</f>
        <v>-8376.8599783016543</v>
      </c>
      <c r="BX27" s="18">
        <f t="shared" si="253"/>
        <v>18467.223853654512</v>
      </c>
      <c r="BY27" s="18">
        <f t="shared" ref="BY27:BZ27" si="254">+BY10-BY16</f>
        <v>-6017.9626734394042</v>
      </c>
      <c r="BZ27" s="18">
        <f t="shared" si="254"/>
        <v>2976.3619677128881</v>
      </c>
      <c r="CA27" s="18">
        <f t="shared" ref="CA27:CB27" si="255">+CA10-CA16</f>
        <v>15861.063184279476</v>
      </c>
      <c r="CB27" s="18">
        <f t="shared" si="255"/>
        <v>-5508.8295838839258</v>
      </c>
      <c r="CC27" s="18">
        <f t="shared" ref="CC27:CI27" si="256">+CC10-CC16</f>
        <v>-9466.8457510575463</v>
      </c>
      <c r="CD27" s="18">
        <f t="shared" ref="CD27:CH27" si="257">+CD10-CD16</f>
        <v>16552.22295878992</v>
      </c>
      <c r="CE27" s="18">
        <f t="shared" si="257"/>
        <v>-6377.3814811821576</v>
      </c>
      <c r="CF27" s="18">
        <f t="shared" si="257"/>
        <v>3410.3260333013968</v>
      </c>
      <c r="CG27" s="18">
        <f t="shared" si="257"/>
        <v>12703.2722521658</v>
      </c>
      <c r="CH27" s="18">
        <f t="shared" si="257"/>
        <v>-11559.794131895898</v>
      </c>
      <c r="CI27" s="18">
        <f t="shared" si="256"/>
        <v>-11846.960820078581</v>
      </c>
      <c r="CJ27" s="18">
        <f t="shared" ref="CJ27:CK27" si="258">+CJ10-CJ16</f>
        <v>18679.288477523303</v>
      </c>
      <c r="CK27" s="18">
        <f t="shared" si="258"/>
        <v>-13130.711770945847</v>
      </c>
      <c r="CL27" s="18">
        <f t="shared" ref="CL27:CN27" si="259">+CL10-CL16</f>
        <v>-9363.2251796080163</v>
      </c>
      <c r="CM27" s="18">
        <f t="shared" ref="CM27" si="260">+CM10-CM16</f>
        <v>-2933.155067246189</v>
      </c>
      <c r="CN27" s="18">
        <f t="shared" si="259"/>
        <v>-25481.119249664203</v>
      </c>
      <c r="CO27" s="18">
        <f t="shared" ref="CO27:CP27" si="261">+CO10-CO16</f>
        <v>-20086.722172905596</v>
      </c>
      <c r="CP27" s="18">
        <f t="shared" si="261"/>
        <v>9697.3127806630146</v>
      </c>
      <c r="CQ27" s="18">
        <f t="shared" ref="CQ27:CS27" si="262">+CQ10-CQ16</f>
        <v>-10812.921771964204</v>
      </c>
      <c r="CR27" s="18">
        <f t="shared" ref="CR27" si="263">+CR10-CR16</f>
        <v>-4376.7556939845017</v>
      </c>
      <c r="CS27" s="18">
        <f t="shared" si="262"/>
        <v>6233.9120210615947</v>
      </c>
      <c r="CT27" s="18">
        <f t="shared" ref="CT27:CU27" si="264">+CT10-CT16</f>
        <v>-7939.8286873788966</v>
      </c>
      <c r="CU27" s="18">
        <f t="shared" si="264"/>
        <v>-8162.1968539640147</v>
      </c>
      <c r="CV27" s="18">
        <f t="shared" ref="CV27:CW27" si="265">+CV10-CV16</f>
        <v>25845.185182380686</v>
      </c>
      <c r="CW27" s="18">
        <f t="shared" si="265"/>
        <v>12034.781484278887</v>
      </c>
      <c r="CX27" s="18">
        <f t="shared" ref="CX27:CY27" si="266">+CX10-CX16</f>
        <v>-7278.5180837775843</v>
      </c>
      <c r="CY27" s="18">
        <f t="shared" si="266"/>
        <v>4961.3093308487005</v>
      </c>
      <c r="CZ27" s="41">
        <f t="shared" ref="CZ27:DA27" si="267">+CZ10-CZ16</f>
        <v>-14028.115327257605</v>
      </c>
      <c r="DA27" s="41">
        <f t="shared" si="267"/>
        <v>-10510.9575518536</v>
      </c>
      <c r="DB27" s="41">
        <f t="shared" ref="DB27:DC27" si="268">+DB10-DB16</f>
        <v>10277.238179897264</v>
      </c>
      <c r="DC27" s="41">
        <f t="shared" si="268"/>
        <v>-14346.942078740634</v>
      </c>
      <c r="DD27" s="41">
        <f t="shared" ref="DD27:DE27" si="269">+DD10-DD16</f>
        <v>4921.0573609199128</v>
      </c>
      <c r="DE27" s="41">
        <f t="shared" si="269"/>
        <v>4945.4430434669921</v>
      </c>
      <c r="DF27" s="41">
        <f t="shared" ref="DF27:DG27" si="270">+DF10-DF16</f>
        <v>-4728.9146332108503</v>
      </c>
      <c r="DG27" s="41">
        <f t="shared" si="270"/>
        <v>-5324.3127812165767</v>
      </c>
      <c r="DH27" s="41">
        <f t="shared" ref="DH27:DI27" si="271">+DH10-DH16</f>
        <v>40407.019708018968</v>
      </c>
      <c r="DI27" s="41">
        <f t="shared" si="271"/>
        <v>-13774.634347761908</v>
      </c>
      <c r="DJ27" s="41">
        <f t="shared" ref="DJ27:DK27" si="272">+DJ10-DJ16</f>
        <v>3734.4877901736982</v>
      </c>
      <c r="DK27" s="41">
        <f t="shared" si="272"/>
        <v>11582.047301201201</v>
      </c>
      <c r="DL27" s="41">
        <f t="shared" ref="DL27:DM27" si="273">+DL10-DL16</f>
        <v>-2037.9801083590937</v>
      </c>
      <c r="DM27" s="41">
        <f t="shared" si="273"/>
        <v>-1762.712454782908</v>
      </c>
      <c r="DN27" s="41">
        <f t="shared" ref="DN27:DO27" si="274">+DN10-DN16</f>
        <v>17003.614371767668</v>
      </c>
      <c r="DO27" s="41">
        <f t="shared" si="274"/>
        <v>-1418.1960402541808</v>
      </c>
      <c r="DP27" s="41">
        <f t="shared" ref="DP27:DQ27" si="275">+DP10-DP16</f>
        <v>5985.643612872489</v>
      </c>
      <c r="DQ27" s="41">
        <f t="shared" si="275"/>
        <v>-4549.2103062579263</v>
      </c>
      <c r="DR27" s="41">
        <f t="shared" ref="DR27:DS27" si="276">+DR10-DR16</f>
        <v>-6186.908566223472</v>
      </c>
      <c r="DS27" s="41">
        <f t="shared" si="276"/>
        <v>1658.8731424692014</v>
      </c>
      <c r="DT27" s="41">
        <f t="shared" ref="DT27:DU27" si="277">+DT10-DT16</f>
        <v>-2643.9051942736696</v>
      </c>
      <c r="DU27" s="41">
        <f t="shared" si="277"/>
        <v>-18148.567862953802</v>
      </c>
      <c r="DV27" s="41">
        <f t="shared" ref="DV27:DW27" si="278">+DV10-DV16</f>
        <v>-412.57251688493125</v>
      </c>
      <c r="DW27" s="41">
        <f t="shared" si="278"/>
        <v>3796.1697436597169</v>
      </c>
      <c r="DX27" s="41">
        <f t="shared" ref="DX27:DY27" si="279">+DX10-DX16</f>
        <v>-3670.0240833025309</v>
      </c>
      <c r="DY27" s="41">
        <f t="shared" si="279"/>
        <v>-15126.664535953081</v>
      </c>
      <c r="DZ27" s="41">
        <f t="shared" ref="DZ27:EA27" si="280">+DZ10-DZ16</f>
        <v>5886.3644452083536</v>
      </c>
      <c r="EA27" s="41">
        <f t="shared" si="280"/>
        <v>-7840.4088833063724</v>
      </c>
      <c r="EB27" s="41">
        <f t="shared" ref="EB27:EC27" si="281">+EB10-EB16</f>
        <v>-1059.0276635492046</v>
      </c>
      <c r="EC27" s="41">
        <f t="shared" si="281"/>
        <v>3329.2965417143278</v>
      </c>
      <c r="ED27" s="41">
        <f t="shared" ref="ED27:EE27" si="282">+ED10-ED16</f>
        <v>1878.5994630234782</v>
      </c>
      <c r="EE27" s="41">
        <f t="shared" si="282"/>
        <v>-13080.803216612694</v>
      </c>
      <c r="EF27" s="41">
        <f t="shared" ref="EF27:EG27" si="283">+EF10-EF16</f>
        <v>45619.913736453571</v>
      </c>
      <c r="EG27" s="41">
        <f t="shared" si="283"/>
        <v>-17722.713498712081</v>
      </c>
      <c r="EH27" s="41">
        <f t="shared" ref="EH27:EI27" si="284">+EH10-EH16</f>
        <v>-10119.237914255718</v>
      </c>
      <c r="EI27" s="41">
        <f t="shared" si="284"/>
        <v>1453.496968070307</v>
      </c>
      <c r="EJ27" s="41">
        <f t="shared" ref="EJ27:EK27" si="285">+EJ10-EJ16</f>
        <v>-7893.3003123299859</v>
      </c>
      <c r="EK27" s="41">
        <f t="shared" si="285"/>
        <v>-22828.305580989923</v>
      </c>
      <c r="EL27" s="41">
        <f t="shared" ref="EL27:EM27" si="286">+EL10-EL16</f>
        <v>2544.9529511223664</v>
      </c>
      <c r="EM27" s="41">
        <f t="shared" si="286"/>
        <v>57962.039001073441</v>
      </c>
      <c r="EN27" s="41">
        <f t="shared" ref="EN27" si="287">+EN10-EN16</f>
        <v>-23013.624587084814</v>
      </c>
    </row>
    <row r="28" spans="2:144" s="5" customFormat="1" x14ac:dyDescent="0.35">
      <c r="B28" s="47" t="s">
        <v>70</v>
      </c>
      <c r="C28" s="48" t="s">
        <v>61</v>
      </c>
      <c r="D28" s="49" t="s">
        <v>220</v>
      </c>
      <c r="E28" s="50">
        <f t="shared" ref="E28:P28" si="288">E29+E36</f>
        <v>638.29999999999905</v>
      </c>
      <c r="F28" s="51">
        <f t="shared" si="288"/>
        <v>3364.7000000000007</v>
      </c>
      <c r="G28" s="51">
        <f t="shared" si="288"/>
        <v>2063.1999999999898</v>
      </c>
      <c r="H28" s="51">
        <f t="shared" si="288"/>
        <v>-253.29999999999927</v>
      </c>
      <c r="I28" s="51">
        <f t="shared" si="288"/>
        <v>11976.400000000003</v>
      </c>
      <c r="J28" s="51">
        <f t="shared" si="288"/>
        <v>-7661.7999999999993</v>
      </c>
      <c r="K28" s="51">
        <f t="shared" si="288"/>
        <v>9420.8999999999942</v>
      </c>
      <c r="L28" s="51">
        <f t="shared" si="288"/>
        <v>5390.5999999999995</v>
      </c>
      <c r="M28" s="51">
        <f t="shared" si="288"/>
        <v>-5321.1999999999971</v>
      </c>
      <c r="N28" s="51">
        <f t="shared" si="288"/>
        <v>3362.8</v>
      </c>
      <c r="O28" s="51">
        <f t="shared" si="288"/>
        <v>1318.3000000000011</v>
      </c>
      <c r="P28" s="52">
        <f t="shared" si="288"/>
        <v>-26036.399999999994</v>
      </c>
      <c r="Q28" s="51">
        <f t="shared" ref="Q28:AB28" si="289">Q29+Q36</f>
        <v>9152.7000000000044</v>
      </c>
      <c r="R28" s="51">
        <f t="shared" si="289"/>
        <v>3453.9000000000015</v>
      </c>
      <c r="S28" s="51">
        <f t="shared" si="289"/>
        <v>-1233.5</v>
      </c>
      <c r="T28" s="51">
        <f t="shared" si="289"/>
        <v>3520.9999999999854</v>
      </c>
      <c r="U28" s="51">
        <f t="shared" si="289"/>
        <v>9353.2000000000007</v>
      </c>
      <c r="V28" s="51">
        <f t="shared" si="289"/>
        <v>-8228.2000000000044</v>
      </c>
      <c r="W28" s="51">
        <f t="shared" si="289"/>
        <v>7641.799999999992</v>
      </c>
      <c r="X28" s="51">
        <f t="shared" si="289"/>
        <v>-2136.8000000000065</v>
      </c>
      <c r="Y28" s="51">
        <f t="shared" si="289"/>
        <v>3865.7000000000048</v>
      </c>
      <c r="Z28" s="51">
        <f t="shared" si="289"/>
        <v>3352.7999999999952</v>
      </c>
      <c r="AA28" s="51">
        <f t="shared" si="289"/>
        <v>9797.5999999999949</v>
      </c>
      <c r="AB28" s="52">
        <f t="shared" si="289"/>
        <v>-31269.1</v>
      </c>
      <c r="AC28" s="51">
        <f t="shared" ref="AC28:AN28" si="290">AC29+AC36</f>
        <v>13337.199999999995</v>
      </c>
      <c r="AD28" s="51">
        <f t="shared" si="290"/>
        <v>-1836.5000000000036</v>
      </c>
      <c r="AE28" s="51">
        <f t="shared" si="290"/>
        <v>-1188.0000000000073</v>
      </c>
      <c r="AF28" s="51">
        <f t="shared" si="290"/>
        <v>7580.9000000000015</v>
      </c>
      <c r="AG28" s="51">
        <f t="shared" si="290"/>
        <v>6244.8000000000029</v>
      </c>
      <c r="AH28" s="51">
        <f t="shared" si="290"/>
        <v>-10103.400000000001</v>
      </c>
      <c r="AI28" s="51">
        <f t="shared" si="290"/>
        <v>4070.8000000000025</v>
      </c>
      <c r="AJ28" s="51">
        <f t="shared" si="290"/>
        <v>4504.8000000000065</v>
      </c>
      <c r="AK28" s="51">
        <f t="shared" si="290"/>
        <v>2280.9000000000087</v>
      </c>
      <c r="AL28" s="51">
        <f t="shared" si="290"/>
        <v>12450.099999999991</v>
      </c>
      <c r="AM28" s="51">
        <f t="shared" si="290"/>
        <v>-4933.6000000000004</v>
      </c>
      <c r="AN28" s="52">
        <f t="shared" si="290"/>
        <v>-33595.200000000012</v>
      </c>
      <c r="AO28" s="51">
        <f t="shared" ref="AO28:AV28" si="291">AO29+AO36</f>
        <v>9170.0590000000011</v>
      </c>
      <c r="AP28" s="51">
        <f t="shared" si="291"/>
        <v>-5162.4169180000026</v>
      </c>
      <c r="AQ28" s="51">
        <f t="shared" si="291"/>
        <v>3530.7609999999986</v>
      </c>
      <c r="AR28" s="51">
        <f t="shared" si="291"/>
        <v>-8266.5840000000062</v>
      </c>
      <c r="AS28" s="51">
        <f t="shared" si="291"/>
        <v>5613.4529671900018</v>
      </c>
      <c r="AT28" s="51">
        <f t="shared" si="291"/>
        <v>-1541.2250000000133</v>
      </c>
      <c r="AU28" s="51">
        <f t="shared" si="291"/>
        <v>10175.535000000003</v>
      </c>
      <c r="AV28" s="51">
        <f t="shared" si="291"/>
        <v>-744.50000000000682</v>
      </c>
      <c r="AW28" s="51">
        <f t="shared" ref="AW28" si="292">AW29+AW36</f>
        <v>-3890.699999999998</v>
      </c>
      <c r="AX28" s="51">
        <f t="shared" ref="AX28:BC28" si="293">AX29+AX36</f>
        <v>5365.9459999999972</v>
      </c>
      <c r="AY28" s="51">
        <f t="shared" si="293"/>
        <v>6724.9210000000021</v>
      </c>
      <c r="AZ28" s="51">
        <f t="shared" si="293"/>
        <v>-32104.067999999988</v>
      </c>
      <c r="BA28" s="51">
        <f t="shared" si="293"/>
        <v>6008.4519098293968</v>
      </c>
      <c r="BB28" s="51">
        <f t="shared" si="293"/>
        <v>-1814.0874428258976</v>
      </c>
      <c r="BC28" s="51">
        <f t="shared" si="293"/>
        <v>-5793.7335214478007</v>
      </c>
      <c r="BD28" s="51">
        <f t="shared" ref="BD28:BE28" si="294">BD29+BD36</f>
        <v>-3821.9137911333082</v>
      </c>
      <c r="BE28" s="51">
        <f t="shared" si="294"/>
        <v>-141.38648511299107</v>
      </c>
      <c r="BF28" s="51">
        <f t="shared" ref="BF28:BG28" si="295">BF29+BF36</f>
        <v>625.77791768119687</v>
      </c>
      <c r="BG28" s="51">
        <f t="shared" si="295"/>
        <v>11314.193201859991</v>
      </c>
      <c r="BH28" s="51">
        <f t="shared" ref="BH28:BI28" si="296">BH29+BH36</f>
        <v>-1500.5151702539015</v>
      </c>
      <c r="BI28" s="51">
        <f t="shared" si="296"/>
        <v>-17598.846026014988</v>
      </c>
      <c r="BJ28" s="51">
        <f t="shared" ref="BJ28:BK28" si="297">BJ29+BJ36</f>
        <v>4944.1230586036982</v>
      </c>
      <c r="BK28" s="51">
        <f t="shared" si="297"/>
        <v>4988.86466897231</v>
      </c>
      <c r="BL28" s="51">
        <f t="shared" ref="BL28:BR28" si="298">BL29+BL36</f>
        <v>-3073.7741139662048</v>
      </c>
      <c r="BM28" s="51">
        <f t="shared" si="298"/>
        <v>7706.1391124408701</v>
      </c>
      <c r="BN28" s="51">
        <f t="shared" si="298"/>
        <v>-2961.5063678480064</v>
      </c>
      <c r="BO28" s="51">
        <f t="shared" si="298"/>
        <v>-4118.4150180195065</v>
      </c>
      <c r="BP28" s="51">
        <f t="shared" si="298"/>
        <v>3025.5969514279377</v>
      </c>
      <c r="BQ28" s="51">
        <f t="shared" si="298"/>
        <v>12545.863212389002</v>
      </c>
      <c r="BR28" s="51">
        <f t="shared" si="298"/>
        <v>-22528.317395620288</v>
      </c>
      <c r="BS28" s="51">
        <f t="shared" ref="BS28:BT28" si="299">BS29+BS36</f>
        <v>8266.8693792194972</v>
      </c>
      <c r="BT28" s="51">
        <f t="shared" si="299"/>
        <v>4666.6154358345011</v>
      </c>
      <c r="BU28" s="51">
        <f t="shared" ref="BU28:BV28" si="300">BU29+BU36</f>
        <v>-17831.008665140009</v>
      </c>
      <c r="BV28" s="51">
        <f t="shared" si="300"/>
        <v>-5145.7964001709988</v>
      </c>
      <c r="BW28" s="51">
        <f t="shared" ref="BW28:BX28" si="301">BW29+BW36</f>
        <v>8559.4527489516531</v>
      </c>
      <c r="BX28" s="51">
        <f t="shared" si="301"/>
        <v>-9428.4355474145123</v>
      </c>
      <c r="BY28" s="51">
        <f t="shared" ref="BY28:BZ28" si="302">BY29+BY36</f>
        <v>6064.6626734394031</v>
      </c>
      <c r="BZ28" s="51">
        <f t="shared" si="302"/>
        <v>-2923.807996376388</v>
      </c>
      <c r="CA28" s="51">
        <f t="shared" ref="CA28:CB28" si="303">CA29+CA36</f>
        <v>-17178.994422540105</v>
      </c>
      <c r="CB28" s="51">
        <f t="shared" si="303"/>
        <v>-6511.3575276660767</v>
      </c>
      <c r="CC28" s="51">
        <f t="shared" ref="CC28:CI28" si="304">CC29+CC36</f>
        <v>2730.8052872475464</v>
      </c>
      <c r="CD28" s="51">
        <f t="shared" ref="CD28:CH28" si="305">CD29+CD36</f>
        <v>-57240.57941327992</v>
      </c>
      <c r="CE28" s="51">
        <f t="shared" si="305"/>
        <v>-12870.050539530142</v>
      </c>
      <c r="CF28" s="51">
        <f t="shared" si="305"/>
        <v>3197.7483716186034</v>
      </c>
      <c r="CG28" s="51">
        <f t="shared" si="305"/>
        <v>-5734.0319809657985</v>
      </c>
      <c r="CH28" s="51">
        <f t="shared" si="305"/>
        <v>6603.1254684824071</v>
      </c>
      <c r="CI28" s="51">
        <f t="shared" si="304"/>
        <v>11836.706524413705</v>
      </c>
      <c r="CJ28" s="51">
        <f t="shared" ref="CJ28:CK28" si="306">CJ29+CJ36</f>
        <v>-13620.661781323302</v>
      </c>
      <c r="CK28" s="51">
        <f t="shared" si="306"/>
        <v>15177.149879273697</v>
      </c>
      <c r="CL28" s="51">
        <f t="shared" ref="CL28:CN28" si="307">CL29+CL36</f>
        <v>11549.797429948014</v>
      </c>
      <c r="CM28" s="51">
        <f t="shared" ref="CM28" si="308">CM29+CM36</f>
        <v>5024.3296722761897</v>
      </c>
      <c r="CN28" s="51">
        <f t="shared" si="307"/>
        <v>27581.4858801542</v>
      </c>
      <c r="CO28" s="51">
        <f t="shared" ref="CO28:CP28" si="309">CO29+CO36</f>
        <v>21908.748025404599</v>
      </c>
      <c r="CP28" s="51">
        <f t="shared" si="309"/>
        <v>10611.803933086987</v>
      </c>
      <c r="CQ28" s="51">
        <f t="shared" ref="CQ28:CS28" si="310">CQ29+CQ36</f>
        <v>9980.4274794842058</v>
      </c>
      <c r="CR28" s="51">
        <f t="shared" ref="CR28" si="311">CR29+CR36</f>
        <v>5117.3605198945024</v>
      </c>
      <c r="CS28" s="51">
        <f t="shared" si="310"/>
        <v>-7005.0295776464827</v>
      </c>
      <c r="CT28" s="51">
        <f t="shared" ref="CT28:CU28" si="312">CT29+CT36</f>
        <v>7931.2300607195466</v>
      </c>
      <c r="CU28" s="51">
        <f t="shared" si="312"/>
        <v>9775.9741600740126</v>
      </c>
      <c r="CV28" s="51">
        <f t="shared" ref="CV28:CW28" si="313">CV29+CV36</f>
        <v>-23514.554907040689</v>
      </c>
      <c r="CW28" s="51">
        <f t="shared" si="313"/>
        <v>-12043.820622498035</v>
      </c>
      <c r="CX28" s="51">
        <f t="shared" ref="CX28:CY28" si="314">CX29+CX36</f>
        <v>8746.5733891675864</v>
      </c>
      <c r="CY28" s="51">
        <f t="shared" si="314"/>
        <v>-3101.9314485687009</v>
      </c>
      <c r="CZ28" s="52">
        <f t="shared" ref="CZ28:DA28" si="315">CZ29+CZ36</f>
        <v>17026.818645427604</v>
      </c>
      <c r="DA28" s="52">
        <f t="shared" si="315"/>
        <v>15560.5132220136</v>
      </c>
      <c r="DB28" s="52">
        <f t="shared" ref="DB28:DC28" si="316">DB29+DB36</f>
        <v>-9724.5426443827</v>
      </c>
      <c r="DC28" s="52">
        <f t="shared" si="316"/>
        <v>15930.889582740634</v>
      </c>
      <c r="DD28" s="52">
        <f t="shared" ref="DD28:DE28" si="317">DD29+DD36</f>
        <v>-4943.2946651301445</v>
      </c>
      <c r="DE28" s="52">
        <f t="shared" si="317"/>
        <v>-5724.9179645232743</v>
      </c>
      <c r="DF28" s="52">
        <f t="shared" ref="DF28:DG28" si="318">DF29+DF36</f>
        <v>6219.2551152908491</v>
      </c>
      <c r="DG28" s="52">
        <f t="shared" si="318"/>
        <v>6114.8612536265755</v>
      </c>
      <c r="DH28" s="52">
        <f t="shared" ref="DH28:DI28" si="319">DH29+DH36</f>
        <v>-39389.593202968972</v>
      </c>
      <c r="DI28" s="52">
        <f t="shared" si="319"/>
        <v>13669.333321341908</v>
      </c>
      <c r="DJ28" s="52">
        <f t="shared" ref="DJ28:DK28" si="320">DJ29+DJ36</f>
        <v>-3878.669890613698</v>
      </c>
      <c r="DK28" s="52">
        <f t="shared" si="320"/>
        <v>-13176.661520571201</v>
      </c>
      <c r="DL28" s="52">
        <f t="shared" ref="DL28:DM28" si="321">DL29+DL36</f>
        <v>443.36588898909395</v>
      </c>
      <c r="DM28" s="52">
        <f t="shared" si="321"/>
        <v>1582.3711862129076</v>
      </c>
      <c r="DN28" s="52">
        <f t="shared" ref="DN28:DO28" si="322">DN29+DN36</f>
        <v>-17511.278751947666</v>
      </c>
      <c r="DO28" s="52">
        <f t="shared" si="322"/>
        <v>1229.6748905741806</v>
      </c>
      <c r="DP28" s="52">
        <f t="shared" ref="DP28:DQ28" si="323">DP29+DP36</f>
        <v>-6224.4667481124898</v>
      </c>
      <c r="DQ28" s="52">
        <f t="shared" si="323"/>
        <v>3872.2091131361522</v>
      </c>
      <c r="DR28" s="52">
        <f t="shared" ref="DR28:DS28" si="324">DR29+DR36</f>
        <v>6005.863635853475</v>
      </c>
      <c r="DS28" s="52">
        <f t="shared" si="324"/>
        <v>-1900.2136744192017</v>
      </c>
      <c r="DT28" s="52">
        <f t="shared" ref="DT28:DU28" si="325">DT29+DT36</f>
        <v>2213.8284247196657</v>
      </c>
      <c r="DU28" s="52">
        <f t="shared" si="325"/>
        <v>17678.500913293799</v>
      </c>
      <c r="DV28" s="52">
        <f t="shared" ref="DV28:DW28" si="326">DV29+DV36</f>
        <v>175.1260609449314</v>
      </c>
      <c r="DW28" s="52">
        <f t="shared" si="326"/>
        <v>-2816.308229679717</v>
      </c>
      <c r="DX28" s="52">
        <f t="shared" ref="DX28:DY28" si="327">DX29+DX36</f>
        <v>6482.9195971125264</v>
      </c>
      <c r="DY28" s="52">
        <f t="shared" si="327"/>
        <v>14804.03849995308</v>
      </c>
      <c r="DZ28" s="52">
        <f t="shared" ref="DZ28:EA28" si="328">DZ29+DZ36</f>
        <v>-7040.9457581031602</v>
      </c>
      <c r="EA28" s="52">
        <f t="shared" si="328"/>
        <v>7241.4402579763737</v>
      </c>
      <c r="EB28" s="52">
        <f t="shared" ref="EB28:EC28" si="329">EB29+EB36</f>
        <v>-12747.807845155694</v>
      </c>
      <c r="EC28" s="52">
        <f t="shared" si="329"/>
        <v>634.66410753527089</v>
      </c>
      <c r="ED28" s="52">
        <f t="shared" ref="ED28:EE28" si="330">ED29+ED36</f>
        <v>-2846.9109532236907</v>
      </c>
      <c r="EE28" s="52">
        <f t="shared" si="330"/>
        <v>12851.509001662693</v>
      </c>
      <c r="EF28" s="52">
        <f t="shared" ref="EF28:EG28" si="331">EF29+EF36</f>
        <v>-45877.924368503569</v>
      </c>
      <c r="EG28" s="52">
        <f t="shared" si="331"/>
        <v>17229.826432355789</v>
      </c>
      <c r="EH28" s="52">
        <f t="shared" ref="EH28:EI28" si="332">EH29+EH36</f>
        <v>9836.066069735718</v>
      </c>
      <c r="EI28" s="52">
        <f t="shared" si="332"/>
        <v>-3787.1712024786757</v>
      </c>
      <c r="EJ28" s="52">
        <f t="shared" ref="EJ28:EK28" si="333">EJ29+EJ36</f>
        <v>7308.5454741199901</v>
      </c>
      <c r="EK28" s="52">
        <f t="shared" si="333"/>
        <v>22590.408927399927</v>
      </c>
      <c r="EL28" s="52">
        <f t="shared" ref="EL28:EM28" si="334">EL29+EL36</f>
        <v>-2668.2440954106787</v>
      </c>
      <c r="EM28" s="52">
        <f t="shared" si="334"/>
        <v>-58778.360110106012</v>
      </c>
      <c r="EN28" s="52">
        <f t="shared" ref="EN28" si="335">EN29+EN36</f>
        <v>13228.848228974814</v>
      </c>
    </row>
    <row r="29" spans="2:144" s="5" customFormat="1" x14ac:dyDescent="0.35">
      <c r="B29" s="47" t="s">
        <v>71</v>
      </c>
      <c r="C29" s="53" t="s">
        <v>62</v>
      </c>
      <c r="D29" s="49" t="s">
        <v>221</v>
      </c>
      <c r="E29" s="50">
        <f t="shared" ref="E29:M29" si="336">SUM(E30:E35)</f>
        <v>2154.9999999999991</v>
      </c>
      <c r="F29" s="51">
        <f t="shared" si="336"/>
        <v>-3470.2909999999993</v>
      </c>
      <c r="G29" s="51">
        <f t="shared" si="336"/>
        <v>1379.8999999999901</v>
      </c>
      <c r="H29" s="51">
        <f t="shared" si="336"/>
        <v>1809.8000000000006</v>
      </c>
      <c r="I29" s="51">
        <f t="shared" si="336"/>
        <v>14465.500000000004</v>
      </c>
      <c r="J29" s="51">
        <f t="shared" si="336"/>
        <v>-5627</v>
      </c>
      <c r="K29" s="51">
        <f t="shared" si="336"/>
        <v>5124.8699999999935</v>
      </c>
      <c r="L29" s="51">
        <f t="shared" si="336"/>
        <v>7417.7999999999993</v>
      </c>
      <c r="M29" s="51">
        <f t="shared" si="336"/>
        <v>-18047.329999999998</v>
      </c>
      <c r="N29" s="51">
        <f t="shared" ref="N29:P29" si="337">SUM(N30:N35)</f>
        <v>6415</v>
      </c>
      <c r="O29" s="51">
        <f t="shared" si="337"/>
        <v>-12728.599999999999</v>
      </c>
      <c r="P29" s="52">
        <f t="shared" si="337"/>
        <v>-24003.999999999993</v>
      </c>
      <c r="Q29" s="51">
        <f t="shared" ref="Q29:Y29" si="338">SUM(Q30:Q35)</f>
        <v>11789.200000000004</v>
      </c>
      <c r="R29" s="51">
        <f t="shared" si="338"/>
        <v>4868.2000000000016</v>
      </c>
      <c r="S29" s="51">
        <f t="shared" si="338"/>
        <v>-7682.61</v>
      </c>
      <c r="T29" s="51">
        <f t="shared" si="338"/>
        <v>-83301.510000000024</v>
      </c>
      <c r="U29" s="51">
        <f t="shared" si="338"/>
        <v>10632.7</v>
      </c>
      <c r="V29" s="51">
        <f t="shared" si="338"/>
        <v>-10442.830000000005</v>
      </c>
      <c r="W29" s="51">
        <f t="shared" si="338"/>
        <v>31098.19999999999</v>
      </c>
      <c r="X29" s="51">
        <f t="shared" si="338"/>
        <v>-487.10000000000673</v>
      </c>
      <c r="Y29" s="51">
        <f t="shared" si="338"/>
        <v>5514.7000000000044</v>
      </c>
      <c r="Z29" s="51">
        <f t="shared" ref="Z29:AB29" si="339">SUM(Z30:Z35)</f>
        <v>5068.6999999999953</v>
      </c>
      <c r="AA29" s="51">
        <f t="shared" si="339"/>
        <v>8251.8999999999942</v>
      </c>
      <c r="AB29" s="52">
        <f t="shared" si="339"/>
        <v>-39612.61</v>
      </c>
      <c r="AC29" s="51">
        <f t="shared" ref="AC29:AJ29" si="340">SUM(AC30:AC35)</f>
        <v>17737.299999999996</v>
      </c>
      <c r="AD29" s="51">
        <f t="shared" si="340"/>
        <v>-354.20000000000368</v>
      </c>
      <c r="AE29" s="51">
        <f t="shared" si="340"/>
        <v>29567.199999999993</v>
      </c>
      <c r="AF29" s="51">
        <f t="shared" si="340"/>
        <v>-28645.80000000001</v>
      </c>
      <c r="AG29" s="51">
        <f t="shared" si="340"/>
        <v>-8660.8999999999978</v>
      </c>
      <c r="AH29" s="51">
        <f t="shared" si="340"/>
        <v>-7980.3000000000011</v>
      </c>
      <c r="AI29" s="51">
        <f t="shared" si="340"/>
        <v>3785.7000000000021</v>
      </c>
      <c r="AJ29" s="51">
        <f t="shared" si="340"/>
        <v>7472.6000000000058</v>
      </c>
      <c r="AK29" s="51">
        <f t="shared" ref="AK29:AN29" si="341">SUM(AK30:AK35)</f>
        <v>-1172.7499999999914</v>
      </c>
      <c r="AL29" s="51">
        <f t="shared" si="341"/>
        <v>16383.599999999991</v>
      </c>
      <c r="AM29" s="51">
        <f t="shared" si="341"/>
        <v>-2706</v>
      </c>
      <c r="AN29" s="52">
        <f t="shared" si="341"/>
        <v>-31202.700000000008</v>
      </c>
      <c r="AO29" s="54">
        <f t="shared" ref="AO29:AV29" si="342">SUM(AO30:AO35)</f>
        <v>12742.659000000001</v>
      </c>
      <c r="AP29" s="54">
        <f t="shared" si="342"/>
        <v>-1527.8169180000027</v>
      </c>
      <c r="AQ29" s="54">
        <f t="shared" si="342"/>
        <v>6648.2609999999986</v>
      </c>
      <c r="AR29" s="54">
        <f t="shared" si="342"/>
        <v>-4332.7840000000069</v>
      </c>
      <c r="AS29" s="54">
        <f t="shared" si="342"/>
        <v>-4858.6470328099967</v>
      </c>
      <c r="AT29" s="54">
        <f t="shared" si="342"/>
        <v>-424.2250000000131</v>
      </c>
      <c r="AU29" s="54">
        <f t="shared" si="342"/>
        <v>13167.435000000003</v>
      </c>
      <c r="AV29" s="54">
        <f t="shared" si="342"/>
        <v>2400.3999999999933</v>
      </c>
      <c r="AW29" s="54">
        <f t="shared" ref="AW29:AX29" si="343">SUM(AW30:AW35)</f>
        <v>-10504.099999999999</v>
      </c>
      <c r="AX29" s="54">
        <f t="shared" si="343"/>
        <v>7390.9459999999972</v>
      </c>
      <c r="AY29" s="54">
        <f t="shared" ref="AY29:BD29" si="344">SUM(AY30:AY35)</f>
        <v>10780.363000000003</v>
      </c>
      <c r="AZ29" s="54">
        <f t="shared" si="344"/>
        <v>-31214.329999999987</v>
      </c>
      <c r="BA29" s="54">
        <f t="shared" si="344"/>
        <v>8923.1775066685968</v>
      </c>
      <c r="BB29" s="54">
        <f t="shared" si="344"/>
        <v>-863.35114686819725</v>
      </c>
      <c r="BC29" s="54">
        <f t="shared" si="344"/>
        <v>18605.192407984199</v>
      </c>
      <c r="BD29" s="54">
        <f t="shared" si="344"/>
        <v>-9946.4246107155086</v>
      </c>
      <c r="BE29" s="54">
        <f t="shared" ref="BE29:BG29" si="345">SUM(BE30:BE35)</f>
        <v>-105557.45208570889</v>
      </c>
      <c r="BF29" s="54">
        <f t="shared" si="345"/>
        <v>2821.690928910597</v>
      </c>
      <c r="BG29" s="54">
        <f t="shared" si="345"/>
        <v>12234.933661959991</v>
      </c>
      <c r="BH29" s="54">
        <f t="shared" ref="BH29:BI29" si="346">SUM(BH30:BH35)</f>
        <v>1908.1723896860985</v>
      </c>
      <c r="BI29" s="54">
        <f t="shared" si="346"/>
        <v>-16312.935160164987</v>
      </c>
      <c r="BJ29" s="54">
        <f t="shared" ref="BJ29:BK29" si="347">SUM(BJ30:BJ35)</f>
        <v>7801.7698455517984</v>
      </c>
      <c r="BK29" s="54">
        <f t="shared" si="347"/>
        <v>8354.55531665331</v>
      </c>
      <c r="BL29" s="54">
        <f t="shared" ref="BL29:BR29" si="348">SUM(BL30:BL35)</f>
        <v>-4408.5621090878049</v>
      </c>
      <c r="BM29" s="54">
        <f t="shared" si="348"/>
        <v>7890.7504799108701</v>
      </c>
      <c r="BN29" s="54">
        <f t="shared" si="348"/>
        <v>-6598.1084497896063</v>
      </c>
      <c r="BO29" s="54">
        <f t="shared" si="348"/>
        <v>7416.8389629336925</v>
      </c>
      <c r="BP29" s="54">
        <f t="shared" si="348"/>
        <v>6276.9234187979382</v>
      </c>
      <c r="BQ29" s="54">
        <f t="shared" si="348"/>
        <v>12200.712366161002</v>
      </c>
      <c r="BR29" s="54">
        <f t="shared" si="348"/>
        <v>-22122.174963009387</v>
      </c>
      <c r="BS29" s="54">
        <f t="shared" ref="BS29:BT29" si="349">SUM(BS30:BS35)</f>
        <v>8400.7060753219976</v>
      </c>
      <c r="BT29" s="54">
        <f t="shared" si="349"/>
        <v>5972.8787396080015</v>
      </c>
      <c r="BU29" s="54">
        <f t="shared" ref="BU29:BV29" si="350">SUM(BU30:BU35)</f>
        <v>-21448.291182540008</v>
      </c>
      <c r="BV29" s="54">
        <f t="shared" si="350"/>
        <v>-2998.2835314933982</v>
      </c>
      <c r="BW29" s="54">
        <f t="shared" ref="BW29:BX29" si="351">SUM(BW30:BW35)</f>
        <v>11322.841354906053</v>
      </c>
      <c r="BX29" s="54">
        <f t="shared" si="351"/>
        <v>-8202.714566680912</v>
      </c>
      <c r="BY29" s="54">
        <f t="shared" ref="BY29" si="352">SUM(BY30:BY35)</f>
        <v>5468.5727712866037</v>
      </c>
      <c r="BZ29" s="54">
        <f t="shared" ref="BZ29:CD29" si="353">SUM(BZ30:BZ35)</f>
        <v>-774.88378973498811</v>
      </c>
      <c r="CA29" s="54">
        <f t="shared" si="353"/>
        <v>-3019.3024203331065</v>
      </c>
      <c r="CB29" s="54">
        <f t="shared" si="353"/>
        <v>-1278.9697619092767</v>
      </c>
      <c r="CC29" s="54">
        <f t="shared" si="353"/>
        <v>5446.1318957587464</v>
      </c>
      <c r="CD29" s="54">
        <f t="shared" si="353"/>
        <v>-37083.418763611917</v>
      </c>
      <c r="CE29" s="54">
        <f t="shared" ref="CE29:CF29" si="354">SUM(CE30:CE35)</f>
        <v>-10379.576164100143</v>
      </c>
      <c r="CF29" s="54">
        <f t="shared" si="354"/>
        <v>5076.7559559910032</v>
      </c>
      <c r="CG29" s="54">
        <f t="shared" ref="CG29:CN29" si="355">SUM(CG30:CG35)</f>
        <v>-9311.0363565595981</v>
      </c>
      <c r="CH29" s="54">
        <f t="shared" si="355"/>
        <v>13103.518006182407</v>
      </c>
      <c r="CI29" s="54">
        <f t="shared" si="355"/>
        <v>12896.698922816206</v>
      </c>
      <c r="CJ29" s="54">
        <f t="shared" si="355"/>
        <v>-18306.409124485304</v>
      </c>
      <c r="CK29" s="54">
        <f t="shared" si="355"/>
        <v>15908.767326321497</v>
      </c>
      <c r="CL29" s="54">
        <f t="shared" si="355"/>
        <v>14666.916056079814</v>
      </c>
      <c r="CM29" s="54">
        <f t="shared" ref="CM29" si="356">SUM(CM30:CM35)</f>
        <v>7366.2846824637891</v>
      </c>
      <c r="CN29" s="54">
        <f t="shared" si="355"/>
        <v>34381.329562626597</v>
      </c>
      <c r="CO29" s="54">
        <f t="shared" ref="CO29:CP29" si="357">SUM(CO30:CO35)</f>
        <v>25265.9801091462</v>
      </c>
      <c r="CP29" s="54">
        <f t="shared" si="357"/>
        <v>11559.469279694502</v>
      </c>
      <c r="CQ29" s="54">
        <f t="shared" ref="CQ29" si="358">SUM(CQ30:CQ35)</f>
        <v>-4297.3884914906957</v>
      </c>
      <c r="CR29" s="54">
        <f t="shared" ref="CR29:CX29" si="359">SUM(CR30:CR35)</f>
        <v>7862.0512742245028</v>
      </c>
      <c r="CS29" s="54">
        <f t="shared" si="359"/>
        <v>-6248.2409999213833</v>
      </c>
      <c r="CT29" s="54">
        <f t="shared" si="359"/>
        <v>15881.657861171147</v>
      </c>
      <c r="CU29" s="54">
        <f t="shared" si="359"/>
        <v>13040.509895478814</v>
      </c>
      <c r="CV29" s="54">
        <f t="shared" si="359"/>
        <v>-50773.297043881488</v>
      </c>
      <c r="CW29" s="54">
        <f t="shared" si="359"/>
        <v>-18360.336899704434</v>
      </c>
      <c r="CX29" s="54">
        <f t="shared" si="359"/>
        <v>11956.565327140186</v>
      </c>
      <c r="CY29" s="54">
        <f t="shared" ref="CY29:CZ29" si="360">SUM(CY30:CY35)</f>
        <v>-5114.946655793201</v>
      </c>
      <c r="CZ29" s="57">
        <f t="shared" si="360"/>
        <v>25518.067377439103</v>
      </c>
      <c r="DA29" s="57">
        <f t="shared" ref="DA29:DB29" si="361">SUM(DA30:DA35)</f>
        <v>15798.5366349001</v>
      </c>
      <c r="DB29" s="57">
        <f t="shared" si="361"/>
        <v>-5760.0888849848998</v>
      </c>
      <c r="DC29" s="57">
        <f t="shared" ref="DC29:DD29" si="362">SUM(DC30:DC35)</f>
        <v>18479.073479027735</v>
      </c>
      <c r="DD29" s="57">
        <f t="shared" si="362"/>
        <v>-868.00188165014424</v>
      </c>
      <c r="DE29" s="57">
        <f t="shared" ref="DE29:DF29" si="363">SUM(DE30:DE35)</f>
        <v>-6915.6142211387742</v>
      </c>
      <c r="DF29" s="57">
        <f t="shared" si="363"/>
        <v>46750.514712050848</v>
      </c>
      <c r="DG29" s="57">
        <f t="shared" ref="DG29:DH29" si="364">SUM(DG30:DG35)</f>
        <v>-16696.037441482124</v>
      </c>
      <c r="DH29" s="57">
        <f t="shared" si="364"/>
        <v>-56496.216520399968</v>
      </c>
      <c r="DI29" s="57">
        <f t="shared" ref="DI29:DJ29" si="365">SUM(DI30:DI35)</f>
        <v>15058.108096244709</v>
      </c>
      <c r="DJ29" s="57">
        <f t="shared" si="365"/>
        <v>-3543.2153242536983</v>
      </c>
      <c r="DK29" s="57">
        <f t="shared" ref="DK29:DL29" si="366">SUM(DK30:DK35)</f>
        <v>-12516.717398938501</v>
      </c>
      <c r="DL29" s="57">
        <f t="shared" si="366"/>
        <v>8246.9785879290939</v>
      </c>
      <c r="DM29" s="57">
        <f t="shared" ref="DM29:DN29" si="367">SUM(DM30:DM35)</f>
        <v>661.98055260280807</v>
      </c>
      <c r="DN29" s="57">
        <f t="shared" si="367"/>
        <v>-16048.698646287667</v>
      </c>
      <c r="DO29" s="57">
        <f t="shared" ref="DO29:DP29" si="368">SUM(DO30:DO35)</f>
        <v>3475.3817613180809</v>
      </c>
      <c r="DP29" s="57">
        <f t="shared" si="368"/>
        <v>-6158.0445793556901</v>
      </c>
      <c r="DQ29" s="57">
        <f t="shared" ref="DQ29:DR29" si="369">SUM(DQ30:DQ35)</f>
        <v>6757.0774661789519</v>
      </c>
      <c r="DR29" s="57">
        <f t="shared" si="369"/>
        <v>10576.696830793975</v>
      </c>
      <c r="DS29" s="57">
        <f t="shared" ref="DS29:DT29" si="370">SUM(DS30:DS35)</f>
        <v>1528.1779835114985</v>
      </c>
      <c r="DT29" s="57">
        <f t="shared" si="370"/>
        <v>2721.2233662781655</v>
      </c>
      <c r="DU29" s="57">
        <f t="shared" ref="DU29:DV29" si="371">SUM(DU30:DU35)</f>
        <v>18170.052628656198</v>
      </c>
      <c r="DV29" s="57">
        <f t="shared" si="371"/>
        <v>2751.8806737709315</v>
      </c>
      <c r="DW29" s="57">
        <f t="shared" ref="DW29:DX29" si="372">SUM(DW30:DW35)</f>
        <v>-2787.0715972729172</v>
      </c>
      <c r="DX29" s="57">
        <f t="shared" si="372"/>
        <v>34374.671817106027</v>
      </c>
      <c r="DY29" s="57">
        <f t="shared" ref="DY29:DZ29" si="373">SUM(DY30:DY35)</f>
        <v>-28341.758572287319</v>
      </c>
      <c r="DZ29" s="57">
        <f t="shared" si="373"/>
        <v>-45415.256136861761</v>
      </c>
      <c r="EA29" s="57">
        <f t="shared" ref="EA29:EC29" si="374">SUM(EA30:EA35)</f>
        <v>10951.444040336373</v>
      </c>
      <c r="EB29" s="57">
        <f t="shared" si="374"/>
        <v>13119.723908524305</v>
      </c>
      <c r="EC29" s="57">
        <f t="shared" si="374"/>
        <v>13142.053053895672</v>
      </c>
      <c r="ED29" s="57">
        <f t="shared" ref="ED29:EE29" si="375">SUM(ED30:ED35)</f>
        <v>5612.2440897063098</v>
      </c>
      <c r="EE29" s="57">
        <f t="shared" si="375"/>
        <v>26336.664052452692</v>
      </c>
      <c r="EF29" s="57">
        <f t="shared" ref="EF29:EG29" si="376">SUM(EF30:EF35)</f>
        <v>-85409.098360901175</v>
      </c>
      <c r="EG29" s="57">
        <f t="shared" si="376"/>
        <v>20168.535508435791</v>
      </c>
      <c r="EH29" s="57">
        <f t="shared" ref="EH29:EI29" si="377">SUM(EH30:EH35)</f>
        <v>8904.7662558057182</v>
      </c>
      <c r="EI29" s="57">
        <f t="shared" si="377"/>
        <v>9634.9135036567241</v>
      </c>
      <c r="EJ29" s="57">
        <f t="shared" ref="EJ29:EK29" si="378">SUM(EJ30:EJ35)</f>
        <v>31542.037797194989</v>
      </c>
      <c r="EK29" s="57">
        <f t="shared" si="378"/>
        <v>35143.875264422226</v>
      </c>
      <c r="EL29" s="57">
        <f t="shared" ref="EL29:EM29" si="379">SUM(EL30:EL35)</f>
        <v>-37817.082132990683</v>
      </c>
      <c r="EM29" s="57">
        <f t="shared" si="379"/>
        <v>-55364.858490086015</v>
      </c>
      <c r="EN29" s="57">
        <f t="shared" ref="EN29" si="380">SUM(EN30:EN35)</f>
        <v>38902.845282124814</v>
      </c>
    </row>
    <row r="30" spans="2:144" s="5" customFormat="1" x14ac:dyDescent="0.35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>
        <v>0</v>
      </c>
      <c r="EM30" s="57">
        <v>0</v>
      </c>
      <c r="EN30" s="57">
        <v>0</v>
      </c>
    </row>
    <row r="31" spans="2:144" s="5" customFormat="1" x14ac:dyDescent="0.35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  <c r="EB31" s="57">
        <v>9151.5061354999998</v>
      </c>
      <c r="EC31" s="57">
        <v>0</v>
      </c>
      <c r="ED31" s="57">
        <v>0</v>
      </c>
      <c r="EE31" s="57">
        <v>0</v>
      </c>
      <c r="EF31" s="57">
        <v>0</v>
      </c>
      <c r="EG31" s="57">
        <v>5674.8061152</v>
      </c>
      <c r="EH31" s="57">
        <v>8607.1611241299997</v>
      </c>
      <c r="EI31" s="57">
        <v>0</v>
      </c>
      <c r="EJ31" s="57">
        <v>5530.1774464500004</v>
      </c>
      <c r="EK31" s="57">
        <v>7968.24405389</v>
      </c>
      <c r="EL31" s="57">
        <v>0</v>
      </c>
      <c r="EM31" s="57">
        <v>13195.355530840001</v>
      </c>
      <c r="EN31" s="57">
        <v>0</v>
      </c>
    </row>
    <row r="32" spans="2:144" s="5" customFormat="1" x14ac:dyDescent="0.35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  <c r="EB32" s="57">
        <v>2124.3800661700002</v>
      </c>
      <c r="EC32" s="57">
        <v>1363.0972138899999</v>
      </c>
      <c r="ED32" s="57">
        <v>2123.43442293</v>
      </c>
      <c r="EE32" s="57">
        <v>2125.4055292400003</v>
      </c>
      <c r="EF32" s="57">
        <v>1364.3477874099999</v>
      </c>
      <c r="EG32" s="57">
        <v>2122.6680330999998</v>
      </c>
      <c r="EH32" s="57">
        <v>2120.6819509699999</v>
      </c>
      <c r="EI32" s="57">
        <v>1362.6683257499999</v>
      </c>
      <c r="EJ32" s="57">
        <v>1365.6901123299999</v>
      </c>
      <c r="EK32" s="57">
        <v>2127.1889660900001</v>
      </c>
      <c r="EL32" s="57">
        <v>1371.13148787</v>
      </c>
      <c r="EM32" s="57">
        <v>2148.5869955300004</v>
      </c>
      <c r="EN32" s="57">
        <v>2131.5115274</v>
      </c>
    </row>
    <row r="33" spans="2:144" s="5" customFormat="1" x14ac:dyDescent="0.35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  <c r="ED33" s="57">
        <v>0</v>
      </c>
      <c r="EE33" s="57">
        <v>0</v>
      </c>
      <c r="EF33" s="57">
        <v>0</v>
      </c>
      <c r="EG33" s="57">
        <v>0</v>
      </c>
      <c r="EH33" s="57">
        <v>0</v>
      </c>
      <c r="EI33" s="57">
        <v>0</v>
      </c>
      <c r="EJ33" s="57">
        <v>0</v>
      </c>
      <c r="EK33" s="57">
        <v>0</v>
      </c>
      <c r="EL33" s="57">
        <v>0</v>
      </c>
      <c r="EM33" s="57">
        <v>0</v>
      </c>
      <c r="EN33" s="57">
        <v>0</v>
      </c>
    </row>
    <row r="34" spans="2:144" s="5" customFormat="1" x14ac:dyDescent="0.35">
      <c r="B34" s="59" t="s">
        <v>76</v>
      </c>
      <c r="C34" s="55" t="s">
        <v>178</v>
      </c>
      <c r="D34" s="49" t="s">
        <v>226</v>
      </c>
      <c r="E34" s="54">
        <f t="shared" ref="E34:BO34" si="381">-E27-E36-(E30+E31+E32+E33+E35+E42+E41)</f>
        <v>2303.7999999999993</v>
      </c>
      <c r="F34" s="54">
        <f t="shared" si="381"/>
        <v>-3541.0909999999994</v>
      </c>
      <c r="G34" s="54">
        <f t="shared" si="381"/>
        <v>2033.3999999999901</v>
      </c>
      <c r="H34" s="54">
        <f t="shared" si="381"/>
        <v>2303.4000000000005</v>
      </c>
      <c r="I34" s="54">
        <f t="shared" si="381"/>
        <v>13465.000000000002</v>
      </c>
      <c r="J34" s="54">
        <f t="shared" si="381"/>
        <v>-6935.2</v>
      </c>
      <c r="K34" s="54">
        <f t="shared" si="381"/>
        <v>3986.7699999999936</v>
      </c>
      <c r="L34" s="54">
        <f t="shared" si="381"/>
        <v>6281.1999999999989</v>
      </c>
      <c r="M34" s="54">
        <f t="shared" si="381"/>
        <v>-19347.829999999998</v>
      </c>
      <c r="N34" s="54">
        <f t="shared" si="381"/>
        <v>10285.200000000001</v>
      </c>
      <c r="O34" s="54">
        <f t="shared" si="381"/>
        <v>24268.300000000003</v>
      </c>
      <c r="P34" s="54">
        <f t="shared" si="381"/>
        <v>-23727.899999999994</v>
      </c>
      <c r="Q34" s="54">
        <f t="shared" si="381"/>
        <v>11960.900000000005</v>
      </c>
      <c r="R34" s="54">
        <f t="shared" si="381"/>
        <v>2755.2000000000016</v>
      </c>
      <c r="S34" s="54">
        <f t="shared" si="381"/>
        <v>-3814.5099999999998</v>
      </c>
      <c r="T34" s="54">
        <f t="shared" si="381"/>
        <v>-82749.610000000015</v>
      </c>
      <c r="U34" s="54">
        <f t="shared" si="381"/>
        <v>8074.3100000000013</v>
      </c>
      <c r="V34" s="54">
        <f t="shared" si="381"/>
        <v>-11636.230000000005</v>
      </c>
      <c r="W34" s="54">
        <f t="shared" si="381"/>
        <v>28760.799999999988</v>
      </c>
      <c r="X34" s="54">
        <f t="shared" si="381"/>
        <v>-490.40000000000668</v>
      </c>
      <c r="Y34" s="54">
        <f t="shared" si="381"/>
        <v>4209.3000000000047</v>
      </c>
      <c r="Z34" s="54">
        <f t="shared" si="381"/>
        <v>3898.3519999999953</v>
      </c>
      <c r="AA34" s="54">
        <f t="shared" si="381"/>
        <v>8251.0279999999948</v>
      </c>
      <c r="AB34" s="54">
        <f t="shared" si="381"/>
        <v>-43018.51</v>
      </c>
      <c r="AC34" s="54">
        <f t="shared" si="381"/>
        <v>17721.199999999997</v>
      </c>
      <c r="AD34" s="54">
        <f t="shared" si="381"/>
        <v>359.89999999999645</v>
      </c>
      <c r="AE34" s="54">
        <f t="shared" si="381"/>
        <v>30523.599999999995</v>
      </c>
      <c r="AF34" s="54">
        <f t="shared" si="381"/>
        <v>-28081.100000000009</v>
      </c>
      <c r="AG34" s="54">
        <f t="shared" si="381"/>
        <v>-8567.1999999999971</v>
      </c>
      <c r="AH34" s="54">
        <f t="shared" si="381"/>
        <v>-7906.2000000000007</v>
      </c>
      <c r="AI34" s="54">
        <f t="shared" si="381"/>
        <v>3785.7000000000025</v>
      </c>
      <c r="AJ34" s="54">
        <f t="shared" si="381"/>
        <v>7400.2000000000062</v>
      </c>
      <c r="AK34" s="54">
        <f t="shared" si="381"/>
        <v>-789.44999999999141</v>
      </c>
      <c r="AL34" s="54">
        <f t="shared" si="381"/>
        <v>16339.199999999992</v>
      </c>
      <c r="AM34" s="54">
        <f t="shared" si="381"/>
        <v>43202.5</v>
      </c>
      <c r="AN34" s="54">
        <f t="shared" si="381"/>
        <v>-31050.30000000001</v>
      </c>
      <c r="AO34" s="54">
        <f t="shared" si="381"/>
        <v>12742.259000000002</v>
      </c>
      <c r="AP34" s="54">
        <f t="shared" si="381"/>
        <v>-1655.7169180000026</v>
      </c>
      <c r="AQ34" s="54">
        <f t="shared" si="381"/>
        <v>824.86099999999897</v>
      </c>
      <c r="AR34" s="54">
        <f t="shared" si="381"/>
        <v>-4381.3840000000073</v>
      </c>
      <c r="AS34" s="54">
        <f t="shared" si="381"/>
        <v>-12651.247032809997</v>
      </c>
      <c r="AT34" s="54">
        <f t="shared" si="381"/>
        <v>9277.1749999999865</v>
      </c>
      <c r="AU34" s="54">
        <f t="shared" si="381"/>
        <v>13168.135000000004</v>
      </c>
      <c r="AV34" s="54">
        <f t="shared" si="381"/>
        <v>-5986.0000000000073</v>
      </c>
      <c r="AW34" s="54">
        <f t="shared" si="381"/>
        <v>-10173.299999999999</v>
      </c>
      <c r="AX34" s="54">
        <f t="shared" si="381"/>
        <v>7391.6919999999964</v>
      </c>
      <c r="AY34" s="54">
        <f t="shared" si="381"/>
        <v>-3051.0539999999964</v>
      </c>
      <c r="AZ34" s="54">
        <f t="shared" si="381"/>
        <v>-31071.155999999984</v>
      </c>
      <c r="BA34" s="54">
        <f t="shared" si="381"/>
        <v>-4667.6677970014043</v>
      </c>
      <c r="BB34" s="54">
        <f t="shared" si="381"/>
        <v>41385.887395491809</v>
      </c>
      <c r="BC34" s="54">
        <f t="shared" si="381"/>
        <v>18555.7118702142</v>
      </c>
      <c r="BD34" s="54">
        <f t="shared" si="381"/>
        <v>-10140.224610715508</v>
      </c>
      <c r="BE34" s="54">
        <f t="shared" si="381"/>
        <v>-106020.3356013289</v>
      </c>
      <c r="BF34" s="54">
        <f t="shared" si="381"/>
        <v>71917.18778354059</v>
      </c>
      <c r="BG34" s="54">
        <f t="shared" si="381"/>
        <v>8056.9148409199915</v>
      </c>
      <c r="BH34" s="54">
        <f t="shared" si="381"/>
        <v>865.20490486609924</v>
      </c>
      <c r="BI34" s="54">
        <f t="shared" si="381"/>
        <v>-15984.274764204987</v>
      </c>
      <c r="BJ34" s="54">
        <f t="shared" si="381"/>
        <v>2349.408156301799</v>
      </c>
      <c r="BK34" s="54">
        <f t="shared" si="381"/>
        <v>22343.386599193309</v>
      </c>
      <c r="BL34" s="54">
        <f t="shared" si="381"/>
        <v>-9366.9466083878051</v>
      </c>
      <c r="BM34" s="54">
        <f t="shared" si="381"/>
        <v>207.02812000086942</v>
      </c>
      <c r="BN34" s="54">
        <f t="shared" si="381"/>
        <v>-13019.871118909607</v>
      </c>
      <c r="BO34" s="54">
        <f t="shared" si="381"/>
        <v>3561.9300978736924</v>
      </c>
      <c r="BP34" s="54">
        <f t="shared" ref="BP34:BU34" si="382">-BP27-BP36-(BP30+BP31+BP32+BP33+BP35+BP42+BP41)</f>
        <v>46482.882011427937</v>
      </c>
      <c r="BQ34" s="54">
        <f t="shared" si="382"/>
        <v>5630.0722190310007</v>
      </c>
      <c r="BR34" s="54">
        <f t="shared" si="382"/>
        <v>-20336.100339979388</v>
      </c>
      <c r="BS34" s="54">
        <f t="shared" si="382"/>
        <v>4102.3506581019974</v>
      </c>
      <c r="BT34" s="54">
        <f t="shared" si="382"/>
        <v>-551.12593228199921</v>
      </c>
      <c r="BU34" s="54">
        <f t="shared" si="382"/>
        <v>-20864.314401690008</v>
      </c>
      <c r="BV34" s="54">
        <f t="shared" ref="BV34:CB34" si="383">-BV27-BV36-(BV30+BV31+BV32+BV33+BV35+BV42+BV41)</f>
        <v>-7016.0523119533991</v>
      </c>
      <c r="BW34" s="54">
        <f t="shared" si="383"/>
        <v>11443.311515996054</v>
      </c>
      <c r="BX34" s="54">
        <f t="shared" si="383"/>
        <v>-8073.0517213609128</v>
      </c>
      <c r="BY34" s="54">
        <f t="shared" si="383"/>
        <v>484.6669333466034</v>
      </c>
      <c r="BZ34" s="54">
        <f t="shared" si="383"/>
        <v>-8424.377354924989</v>
      </c>
      <c r="CA34" s="54">
        <f t="shared" si="383"/>
        <v>-2672.4788302031066</v>
      </c>
      <c r="CB34" s="54">
        <f t="shared" si="383"/>
        <v>23720.746079840723</v>
      </c>
      <c r="CC34" s="54">
        <f t="shared" ref="CC34" si="384">-CC27-CC36-(CC30+CC31+CC32+CC33+CC35+CC42+CC41)</f>
        <v>5345.3588159887468</v>
      </c>
      <c r="CD34" s="54">
        <f t="shared" ref="CD34" si="385">-CD27-CD36-(CD30+CD31+CD32+CD33+CD35+CD42+CD41)</f>
        <v>-28619.310363601919</v>
      </c>
      <c r="CE34" s="54">
        <f t="shared" ref="CE34:CJ34" si="386">-CE27-CE36-(CE30+CE31+CE32+CE33+CE35+CE42+CE41)</f>
        <v>-18525.384707770143</v>
      </c>
      <c r="CF34" s="62">
        <f t="shared" si="386"/>
        <v>4976.7559559910032</v>
      </c>
      <c r="CG34" s="54">
        <f t="shared" si="386"/>
        <v>-9311.0363565595981</v>
      </c>
      <c r="CH34" s="54">
        <f t="shared" si="386"/>
        <v>13099.514139852407</v>
      </c>
      <c r="CI34" s="54">
        <f t="shared" si="386"/>
        <v>12880.961360016205</v>
      </c>
      <c r="CJ34" s="54">
        <f t="shared" si="386"/>
        <v>-35615.392698735304</v>
      </c>
      <c r="CK34" s="54">
        <f>-CK27-CK36-(CK30+CK31+CK32+CK33+CK35+CK42+CK41)</f>
        <v>13210.992442871497</v>
      </c>
      <c r="CL34" s="54">
        <f t="shared" ref="CL34:CN34" si="387">-CL27-CL36-(CL30+CL31+CL32+CL33+CL35+CL42+CL41)</f>
        <v>7965.6368983998163</v>
      </c>
      <c r="CM34" s="54">
        <f t="shared" ref="CM34" si="388">-CM27-CM36-(CM30+CM31+CM32+CM33+CM35+CM42+CM41)</f>
        <v>7362.4242645037884</v>
      </c>
      <c r="CN34" s="54">
        <f t="shared" si="387"/>
        <v>27621.8338785866</v>
      </c>
      <c r="CO34" s="54">
        <f t="shared" ref="CO34:CP34" si="389">-CO27-CO36-(CO30+CO31+CO32+CO33+CO35+CO42+CO41)</f>
        <v>13616.217567376198</v>
      </c>
      <c r="CP34" s="54">
        <f t="shared" si="389"/>
        <v>11605.741812324501</v>
      </c>
      <c r="CQ34" s="54">
        <f t="shared" ref="CQ34" si="390">-CQ27-CQ36-(CQ30+CQ31+CQ32+CQ33+CQ35+CQ42+CQ41)</f>
        <v>-8664.1445537406998</v>
      </c>
      <c r="CR34" s="54">
        <f t="shared" ref="CR34:CX34" si="391">-CR27-CR36-(CR30+CR31+CR32+CR33+CR35+CR42+CR41)</f>
        <v>7851.474826664502</v>
      </c>
      <c r="CS34" s="54">
        <f t="shared" si="391"/>
        <v>-6252.3030450813831</v>
      </c>
      <c r="CT34" s="54">
        <f t="shared" si="391"/>
        <v>15872.040602141145</v>
      </c>
      <c r="CU34" s="54">
        <f t="shared" si="391"/>
        <v>962.59290258881265</v>
      </c>
      <c r="CV34" s="54">
        <f t="shared" si="391"/>
        <v>-59853.03397022147</v>
      </c>
      <c r="CW34" s="54">
        <f t="shared" si="391"/>
        <v>-21316.370526744435</v>
      </c>
      <c r="CX34" s="54">
        <f t="shared" si="391"/>
        <v>28093.890260760185</v>
      </c>
      <c r="CY34" s="54">
        <f t="shared" ref="CY34:CZ34" si="392">-CY27-CY36-(CY30+CY31+CY32+CY33+CY35+CY42+CY41)</f>
        <v>-5115.5343095432008</v>
      </c>
      <c r="CZ34" s="57">
        <f t="shared" si="392"/>
        <v>13263.194739819104</v>
      </c>
      <c r="DA34" s="57">
        <f t="shared" ref="DA34:DB34" si="393">-DA27-DA36-(DA30+DA31+DA32+DA33+DA35+DA42+DA41)</f>
        <v>9514.6353110001</v>
      </c>
      <c r="DB34" s="57">
        <f t="shared" si="393"/>
        <v>-5760.7784556449005</v>
      </c>
      <c r="DC34" s="57">
        <f t="shared" ref="DC34:DD34" si="394">-DC27-DC36-(DC30+DC31+DC32+DC33+DC35+DC42+DC41)</f>
        <v>13218.245746667735</v>
      </c>
      <c r="DD34" s="57">
        <f t="shared" si="394"/>
        <v>-11572.091585630145</v>
      </c>
      <c r="DE34" s="57">
        <f t="shared" ref="DE34:DF34" si="395">-DE27-DE36-(DE30+DE31+DE32+DE33+DE35+DE42+DE41)</f>
        <v>-4834.9227403087734</v>
      </c>
      <c r="DF34" s="57">
        <f t="shared" si="395"/>
        <v>46811.864694400851</v>
      </c>
      <c r="DG34" s="57">
        <f t="shared" ref="DG34:DH34" si="396">-DG27-DG36-(DG30+DG31+DG32+DG33+DG35+DG42+DG41)</f>
        <v>-995.58676668212502</v>
      </c>
      <c r="DH34" s="57">
        <f t="shared" si="396"/>
        <v>-56479.898850099969</v>
      </c>
      <c r="DI34" s="57">
        <f t="shared" ref="DI34:DJ34" si="397">-DI27-DI36-(DI30+DI31+DI32+DI33+DI35+DI42+DI41)</f>
        <v>17179.222112454707</v>
      </c>
      <c r="DJ34" s="57">
        <f t="shared" si="397"/>
        <v>-6703.1357162136992</v>
      </c>
      <c r="DK34" s="57">
        <f t="shared" ref="DK34:DL34" si="398">-DK27-DK36-(DK30+DK31+DK32+DK33+DK35+DK42+DK41)</f>
        <v>-12506.739945538502</v>
      </c>
      <c r="DL34" s="57">
        <f t="shared" si="398"/>
        <v>-2609.046356920906</v>
      </c>
      <c r="DM34" s="57">
        <f t="shared" ref="DM34:DN34" si="399">-DM27-DM36-(DM30+DM31+DM32+DM33+DM35+DM42+DM41)</f>
        <v>-9751.4578137971912</v>
      </c>
      <c r="DN34" s="57">
        <f t="shared" si="399"/>
        <v>-16062.971815707668</v>
      </c>
      <c r="DO34" s="57">
        <f t="shared" ref="DO34:DP34" si="400">-DO27-DO36-(DO30+DO31+DO32+DO33+DO35+DO42+DO41)</f>
        <v>-2405.4964241919188</v>
      </c>
      <c r="DP34" s="57">
        <f t="shared" si="400"/>
        <v>-6151.7939929856893</v>
      </c>
      <c r="DQ34" s="57">
        <f t="shared" ref="DQ34:DR34" si="401">-DQ27-DQ36-(DQ30+DQ31+DQ32+DQ33+DQ35+DQ42+DQ41)</f>
        <v>6749.5918879489518</v>
      </c>
      <c r="DR34" s="57">
        <f t="shared" si="401"/>
        <v>36941.178960313977</v>
      </c>
      <c r="DS34" s="57">
        <f t="shared" ref="DS34:DT34" si="402">-DS27-DS36-(DS30+DS31+DS32+DS33+DS35+DS42+DS41)</f>
        <v>1511.9060109514987</v>
      </c>
      <c r="DT34" s="57">
        <f t="shared" si="402"/>
        <v>23471.241493548157</v>
      </c>
      <c r="DU34" s="57">
        <f t="shared" ref="DU34:DV34" si="403">-DU27-DU36-(DU30+DU31+DU32+DU33+DU35+DU42+DU41)</f>
        <v>8715.5890514761995</v>
      </c>
      <c r="DV34" s="57">
        <f t="shared" si="403"/>
        <v>-5871.348723579069</v>
      </c>
      <c r="DW34" s="57">
        <f t="shared" ref="DW34:DX34" si="404">-DW27-DW36-(DW30+DW31+DW32+DW33+DW35+DW42+DW41)</f>
        <v>-2787.0715972729172</v>
      </c>
      <c r="DX34" s="57">
        <f t="shared" si="404"/>
        <v>28726.128503336033</v>
      </c>
      <c r="DY34" s="57">
        <f t="shared" ref="DY34:DZ34" si="405">-DY27-DY36-(DY30+DY31+DY32+DY33+DY35+DY42+DY41)</f>
        <v>-31794.009920527318</v>
      </c>
      <c r="DZ34" s="57">
        <f t="shared" si="405"/>
        <v>-45423.848767651762</v>
      </c>
      <c r="EA34" s="57">
        <f t="shared" ref="EA34:EC34" si="406">-EA27-EA36-(EA30+EA31+EA32+EA33+EA35+EA42+EA41)</f>
        <v>10945.048466096372</v>
      </c>
      <c r="EB34" s="57">
        <f t="shared" si="406"/>
        <v>3956.4338429043055</v>
      </c>
      <c r="EC34" s="57">
        <f t="shared" si="406"/>
        <v>13139.233656125672</v>
      </c>
      <c r="ED34" s="57">
        <f t="shared" ref="ED34:EE34" si="407">-ED27-ED36-(ED30+ED31+ED32+ED33+ED35+ED42+ED41)</f>
        <v>5636.5897314063104</v>
      </c>
      <c r="EE34" s="57">
        <f t="shared" si="407"/>
        <v>26392.147837092692</v>
      </c>
      <c r="EF34" s="57">
        <f t="shared" ref="EF34:EG34" si="408">-EF27-EF36-(EF30+EF31+EF32+EF33+EF35+EF42+EF41)</f>
        <v>-85413.545468831187</v>
      </c>
      <c r="EG34" s="57">
        <f t="shared" si="408"/>
        <v>19506.67843953579</v>
      </c>
      <c r="EH34" s="57">
        <f t="shared" ref="EH34:EI34" si="409">-EH27-EH36-(EH30+EH31+EH32+EH33+EH35+EH42+EH41)</f>
        <v>293.95326681571896</v>
      </c>
      <c r="EI34" s="57">
        <f t="shared" si="409"/>
        <v>9630.1897078867223</v>
      </c>
      <c r="EJ34" s="57">
        <f t="shared" ref="EJ34:EK34" si="410">-EJ27-EJ36-(EJ30+EJ31+EJ32+EJ33+EJ35+EJ42+EJ41)</f>
        <v>26003.650987414985</v>
      </c>
      <c r="EK34" s="57">
        <f t="shared" si="410"/>
        <v>40840.904444882224</v>
      </c>
      <c r="EL34" s="57">
        <f t="shared" ref="EL34:EM34" si="411">-EL27-EL36-(EL30+EL31+EL32+EL33+EL35+EL42+EL41)</f>
        <v>-37829.508464750681</v>
      </c>
      <c r="EM34" s="57">
        <f t="shared" si="411"/>
        <v>-44895.897410646023</v>
      </c>
      <c r="EN34" s="57">
        <f t="shared" ref="EN34" si="412">-EN27-EN36-(EN30+EN31+EN32+EN33+EN35+EN42+EN41)</f>
        <v>38881.345020474815</v>
      </c>
    </row>
    <row r="35" spans="2:144" s="5" customFormat="1" x14ac:dyDescent="0.35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  <c r="EB35" s="57">
        <v>-2112.59613605</v>
      </c>
      <c r="EC35" s="57">
        <v>-1360.2778161199999</v>
      </c>
      <c r="ED35" s="57">
        <v>-2147.7800646300002</v>
      </c>
      <c r="EE35" s="57">
        <v>-2180.8893138799999</v>
      </c>
      <c r="EF35" s="57">
        <v>-1359.90067948</v>
      </c>
      <c r="EG35" s="57">
        <v>-7135.6170794</v>
      </c>
      <c r="EH35" s="57">
        <v>-2117.03008611</v>
      </c>
      <c r="EI35" s="57">
        <v>-1357.94452998</v>
      </c>
      <c r="EJ35" s="57">
        <v>-1357.4807490000001</v>
      </c>
      <c r="EK35" s="57">
        <v>-15792.462200440001</v>
      </c>
      <c r="EL35" s="57">
        <v>-1358.70515611</v>
      </c>
      <c r="EM35" s="57">
        <v>-25812.903605809999</v>
      </c>
      <c r="EN35" s="57">
        <v>-2110.0112657499999</v>
      </c>
    </row>
    <row r="36" spans="2:144" s="5" customFormat="1" x14ac:dyDescent="0.35">
      <c r="B36" s="47" t="s">
        <v>78</v>
      </c>
      <c r="C36" s="53" t="s">
        <v>65</v>
      </c>
      <c r="D36" s="49" t="s">
        <v>228</v>
      </c>
      <c r="E36" s="50">
        <f t="shared" ref="E36:L36" si="413">SUM(E37:E40)</f>
        <v>-1516.7</v>
      </c>
      <c r="F36" s="51">
        <f t="shared" si="413"/>
        <v>6834.991</v>
      </c>
      <c r="G36" s="51">
        <f t="shared" si="413"/>
        <v>683.29999999999973</v>
      </c>
      <c r="H36" s="51">
        <f t="shared" si="413"/>
        <v>-2063.1</v>
      </c>
      <c r="I36" s="51">
        <f t="shared" si="413"/>
        <v>-2489.1</v>
      </c>
      <c r="J36" s="51">
        <f t="shared" si="413"/>
        <v>-2034.7999999999997</v>
      </c>
      <c r="K36" s="51">
        <f t="shared" si="413"/>
        <v>4296.0300000000007</v>
      </c>
      <c r="L36" s="51">
        <f t="shared" si="413"/>
        <v>-2027.1999999999998</v>
      </c>
      <c r="M36" s="51">
        <f t="shared" ref="M36:P36" si="414">SUM(M37:M40)</f>
        <v>12726.130000000001</v>
      </c>
      <c r="N36" s="51">
        <f t="shared" si="414"/>
        <v>-3052.2</v>
      </c>
      <c r="O36" s="51">
        <f t="shared" si="414"/>
        <v>14046.9</v>
      </c>
      <c r="P36" s="52">
        <f t="shared" si="414"/>
        <v>-2032.4</v>
      </c>
      <c r="Q36" s="51">
        <f t="shared" ref="Q36:X36" si="415">SUM(Q37:Q40)</f>
        <v>-2636.5</v>
      </c>
      <c r="R36" s="51">
        <f t="shared" si="415"/>
        <v>-1414.3000000000002</v>
      </c>
      <c r="S36" s="51">
        <f t="shared" si="415"/>
        <v>6449.11</v>
      </c>
      <c r="T36" s="51">
        <f t="shared" si="415"/>
        <v>86822.510000000009</v>
      </c>
      <c r="U36" s="51">
        <f t="shared" si="415"/>
        <v>-1279.5</v>
      </c>
      <c r="V36" s="51">
        <f t="shared" si="415"/>
        <v>2214.63</v>
      </c>
      <c r="W36" s="51">
        <f t="shared" si="415"/>
        <v>-23456.399999999998</v>
      </c>
      <c r="X36" s="51">
        <f t="shared" si="415"/>
        <v>-1649.6999999999998</v>
      </c>
      <c r="Y36" s="51">
        <f t="shared" ref="Y36:AB36" si="416">SUM(Y37:Y40)</f>
        <v>-1648.9999999999995</v>
      </c>
      <c r="Z36" s="51">
        <f t="shared" si="416"/>
        <v>-1715.9</v>
      </c>
      <c r="AA36" s="51">
        <f t="shared" si="416"/>
        <v>1545.6999999999998</v>
      </c>
      <c r="AB36" s="52">
        <f t="shared" si="416"/>
        <v>8343.51</v>
      </c>
      <c r="AC36" s="51">
        <f t="shared" ref="AC36:AJ36" si="417">SUM(AC37:AC40)</f>
        <v>-4400.1000000000004</v>
      </c>
      <c r="AD36" s="51">
        <f t="shared" si="417"/>
        <v>-1482.3</v>
      </c>
      <c r="AE36" s="51">
        <f t="shared" si="417"/>
        <v>-30755.200000000001</v>
      </c>
      <c r="AF36" s="51">
        <f t="shared" si="417"/>
        <v>36226.700000000012</v>
      </c>
      <c r="AG36" s="51">
        <f t="shared" si="417"/>
        <v>14905.7</v>
      </c>
      <c r="AH36" s="51">
        <f t="shared" si="417"/>
        <v>-2123.1</v>
      </c>
      <c r="AI36" s="51">
        <f t="shared" si="417"/>
        <v>285.10000000000036</v>
      </c>
      <c r="AJ36" s="51">
        <f t="shared" si="417"/>
        <v>-2967.7999999999997</v>
      </c>
      <c r="AK36" s="51">
        <f t="shared" ref="AK36:AN36" si="418">SUM(AK37:AK40)</f>
        <v>3453.65</v>
      </c>
      <c r="AL36" s="51">
        <f t="shared" si="418"/>
        <v>-3933.4999999999995</v>
      </c>
      <c r="AM36" s="51">
        <f t="shared" si="418"/>
        <v>-2227.6</v>
      </c>
      <c r="AN36" s="52">
        <f t="shared" si="418"/>
        <v>-2392.5</v>
      </c>
      <c r="AO36" s="54">
        <f t="shared" ref="AO36:AV36" si="419">SUM(AO37:AO40)</f>
        <v>-3572.6</v>
      </c>
      <c r="AP36" s="54">
        <f t="shared" si="419"/>
        <v>-3634.6</v>
      </c>
      <c r="AQ36" s="54">
        <f t="shared" si="419"/>
        <v>-3117.5</v>
      </c>
      <c r="AR36" s="54">
        <f t="shared" si="419"/>
        <v>-3933.8</v>
      </c>
      <c r="AS36" s="54">
        <f t="shared" si="419"/>
        <v>10472.099999999999</v>
      </c>
      <c r="AT36" s="54">
        <f t="shared" si="419"/>
        <v>-1117.0000000000002</v>
      </c>
      <c r="AU36" s="54">
        <f t="shared" si="419"/>
        <v>-2991.9</v>
      </c>
      <c r="AV36" s="54">
        <f t="shared" si="419"/>
        <v>-3144.9</v>
      </c>
      <c r="AW36" s="54">
        <f>SUM(AW37:AW40)</f>
        <v>6613.4000000000005</v>
      </c>
      <c r="AX36" s="54">
        <f t="shared" ref="AX36" si="420">SUM(AX37:AX40)</f>
        <v>-2025.0000000000002</v>
      </c>
      <c r="AY36" s="54">
        <f t="shared" ref="AY36:BD36" si="421">SUM(AY37:AY40)</f>
        <v>-4055.4420000000005</v>
      </c>
      <c r="AZ36" s="54">
        <f t="shared" si="421"/>
        <v>-889.73799999999983</v>
      </c>
      <c r="BA36" s="54">
        <f t="shared" si="421"/>
        <v>-2914.7255968392001</v>
      </c>
      <c r="BB36" s="54">
        <f t="shared" si="421"/>
        <v>-950.73629595770035</v>
      </c>
      <c r="BC36" s="54">
        <f t="shared" si="421"/>
        <v>-24398.925929432</v>
      </c>
      <c r="BD36" s="54">
        <f t="shared" si="421"/>
        <v>6124.5108195822004</v>
      </c>
      <c r="BE36" s="54">
        <f t="shared" ref="BE36:BK36" si="422">SUM(BE37:BE40)</f>
        <v>105416.0656005959</v>
      </c>
      <c r="BF36" s="54">
        <f t="shared" si="422"/>
        <v>-2195.9130112294001</v>
      </c>
      <c r="BG36" s="54">
        <f t="shared" si="422"/>
        <v>-920.74046009999984</v>
      </c>
      <c r="BH36" s="54">
        <f t="shared" si="422"/>
        <v>-3408.68755994</v>
      </c>
      <c r="BI36" s="54">
        <f t="shared" si="422"/>
        <v>-1285.9108658499999</v>
      </c>
      <c r="BJ36" s="54">
        <f t="shared" si="422"/>
        <v>-2857.6467869480998</v>
      </c>
      <c r="BK36" s="54">
        <f t="shared" si="422"/>
        <v>-3365.690647681</v>
      </c>
      <c r="BL36" s="54">
        <f t="shared" ref="BL36:BS36" si="423">SUM(BL37:BL40)</f>
        <v>1334.7879951215998</v>
      </c>
      <c r="BM36" s="54">
        <f t="shared" si="423"/>
        <v>-184.61136747000023</v>
      </c>
      <c r="BN36" s="54">
        <f t="shared" si="423"/>
        <v>3636.6020819415999</v>
      </c>
      <c r="BO36" s="54">
        <f t="shared" si="423"/>
        <v>-11535.253980953199</v>
      </c>
      <c r="BP36" s="54">
        <f t="shared" si="423"/>
        <v>-3251.3264673700005</v>
      </c>
      <c r="BQ36" s="54">
        <f t="shared" si="423"/>
        <v>345.15084622799986</v>
      </c>
      <c r="BR36" s="54">
        <f t="shared" si="423"/>
        <v>-406.14243261089996</v>
      </c>
      <c r="BS36" s="54">
        <f t="shared" si="423"/>
        <v>-133.83669610250035</v>
      </c>
      <c r="BT36" s="54">
        <f t="shared" ref="BT36:BU36" si="424">SUM(BT37:BT40)</f>
        <v>-1306.2633037735</v>
      </c>
      <c r="BU36" s="54">
        <f t="shared" si="424"/>
        <v>3617.2825174</v>
      </c>
      <c r="BV36" s="54">
        <f t="shared" ref="BV36:BW36" si="425">SUM(BV37:BV40)</f>
        <v>-2147.5128686776002</v>
      </c>
      <c r="BW36" s="54">
        <f t="shared" si="425"/>
        <v>-2763.3886059543997</v>
      </c>
      <c r="BX36" s="54">
        <f t="shared" ref="BX36:BY36" si="426">SUM(BX37:BX40)</f>
        <v>-1225.7209807336003</v>
      </c>
      <c r="BY36" s="54">
        <f t="shared" si="426"/>
        <v>596.08990215279982</v>
      </c>
      <c r="BZ36" s="54">
        <f t="shared" ref="BZ36:CA36" si="427">SUM(BZ37:BZ40)</f>
        <v>-2148.9242066413999</v>
      </c>
      <c r="CA36" s="54">
        <f t="shared" si="427"/>
        <v>-14159.692002206999</v>
      </c>
      <c r="CB36" s="54">
        <f t="shared" ref="CB36:CE36" si="428">SUM(CB37:CB40)</f>
        <v>-5232.3877657568</v>
      </c>
      <c r="CC36" s="54">
        <f t="shared" si="428"/>
        <v>-2715.3266085112</v>
      </c>
      <c r="CD36" s="54">
        <f t="shared" si="428"/>
        <v>-20157.160649668</v>
      </c>
      <c r="CE36" s="54">
        <f t="shared" si="428"/>
        <v>-2490.4743754299998</v>
      </c>
      <c r="CF36" s="54">
        <f>SUM(CF37:CF40)</f>
        <v>-1879.0075843723998</v>
      </c>
      <c r="CG36" s="54">
        <f t="shared" ref="CG36:CI36" si="429">SUM(CG37:CG40)</f>
        <v>3577.0043755937995</v>
      </c>
      <c r="CH36" s="54">
        <f t="shared" ref="CH36" si="430">SUM(CH37:CH40)</f>
        <v>-6500.3925376999996</v>
      </c>
      <c r="CI36" s="54">
        <f t="shared" si="429"/>
        <v>-1059.9923984024999</v>
      </c>
      <c r="CJ36" s="54">
        <f t="shared" ref="CJ36" si="431">SUM(CJ37:CJ40)</f>
        <v>4685.7473431620019</v>
      </c>
      <c r="CK36" s="54">
        <f>SUM(CK37:CK40)</f>
        <v>-731.61744704779994</v>
      </c>
      <c r="CL36" s="54">
        <f t="shared" ref="CL36:CM36" si="432">SUM(CL37:CL40)</f>
        <v>-3117.1186261317998</v>
      </c>
      <c r="CM36" s="54">
        <f t="shared" si="432"/>
        <v>-2341.9550101875998</v>
      </c>
      <c r="CN36" s="54">
        <f t="shared" ref="CN36:CS36" si="433">SUM(CN37:CN40)</f>
        <v>-6799.8436824723995</v>
      </c>
      <c r="CO36" s="54">
        <f t="shared" si="433"/>
        <v>-3357.2320837416</v>
      </c>
      <c r="CP36" s="54">
        <f t="shared" si="433"/>
        <v>-947.66534660751506</v>
      </c>
      <c r="CQ36" s="54">
        <f t="shared" si="433"/>
        <v>14277.815970974902</v>
      </c>
      <c r="CR36" s="54">
        <f t="shared" si="433"/>
        <v>-2744.6907543299999</v>
      </c>
      <c r="CS36" s="54">
        <f t="shared" si="433"/>
        <v>-756.78857772509991</v>
      </c>
      <c r="CT36" s="54">
        <f t="shared" ref="CT36:CU36" si="434">SUM(CT37:CT40)</f>
        <v>-7950.4278004516</v>
      </c>
      <c r="CU36" s="54">
        <f t="shared" si="434"/>
        <v>-3264.5357354048001</v>
      </c>
      <c r="CV36" s="54">
        <f t="shared" ref="CV36:CW36" si="435">SUM(CV37:CV40)</f>
        <v>27258.7421368408</v>
      </c>
      <c r="CW36" s="54">
        <f t="shared" si="435"/>
        <v>6316.5162772063995</v>
      </c>
      <c r="CX36" s="54">
        <f t="shared" ref="CX36:CY36" si="436">SUM(CX37:CX40)</f>
        <v>-3209.9919379726002</v>
      </c>
      <c r="CY36" s="54">
        <f t="shared" si="436"/>
        <v>2013.0152072245</v>
      </c>
      <c r="CZ36" s="57">
        <f t="shared" ref="CZ36:DA36" si="437">SUM(CZ37:CZ40)</f>
        <v>-8491.2487320114997</v>
      </c>
      <c r="DA36" s="57">
        <f t="shared" si="437"/>
        <v>-238.0234128864995</v>
      </c>
      <c r="DB36" s="57">
        <f t="shared" ref="DB36:DC36" si="438">SUM(DB37:DB40)</f>
        <v>-3964.4537593977998</v>
      </c>
      <c r="DC36" s="57">
        <f t="shared" si="438"/>
        <v>-2548.1838962870997</v>
      </c>
      <c r="DD36" s="57">
        <f t="shared" ref="DD36:DE36" si="439">SUM(DD37:DD40)</f>
        <v>-4075.2927834799998</v>
      </c>
      <c r="DE36" s="57">
        <f t="shared" si="439"/>
        <v>1190.6962566155003</v>
      </c>
      <c r="DF36" s="57">
        <f t="shared" ref="DF36:DG36" si="440">SUM(DF37:DF40)</f>
        <v>-40531.259596759999</v>
      </c>
      <c r="DG36" s="57">
        <f t="shared" si="440"/>
        <v>22810.898695108699</v>
      </c>
      <c r="DH36" s="57">
        <f t="shared" ref="DH36:DI36" si="441">SUM(DH37:DH40)</f>
        <v>17106.623317431</v>
      </c>
      <c r="DI36" s="57">
        <f t="shared" si="441"/>
        <v>-1388.7747749028001</v>
      </c>
      <c r="DJ36" s="57">
        <f t="shared" ref="DJ36:DK36" si="442">SUM(DJ37:DJ40)</f>
        <v>-335.45456635999994</v>
      </c>
      <c r="DK36" s="57">
        <f t="shared" si="442"/>
        <v>-659.94412163270044</v>
      </c>
      <c r="DL36" s="57">
        <f t="shared" ref="DL36:DM36" si="443">SUM(DL37:DL40)</f>
        <v>-7803.61269894</v>
      </c>
      <c r="DM36" s="57">
        <f t="shared" si="443"/>
        <v>920.39063361009948</v>
      </c>
      <c r="DN36" s="57">
        <f t="shared" ref="DN36:DO36" si="444">SUM(DN37:DN40)</f>
        <v>-1462.5801056600001</v>
      </c>
      <c r="DO36" s="57">
        <f t="shared" si="444"/>
        <v>-2245.7068707439003</v>
      </c>
      <c r="DP36" s="57">
        <f t="shared" ref="DP36:DQ36" si="445">SUM(DP37:DP40)</f>
        <v>-66.42216875679992</v>
      </c>
      <c r="DQ36" s="57">
        <f t="shared" si="445"/>
        <v>-2884.8683530427998</v>
      </c>
      <c r="DR36" s="57">
        <f t="shared" ref="DR36:DS36" si="446">SUM(DR37:DR40)</f>
        <v>-4570.8331949405001</v>
      </c>
      <c r="DS36" s="57">
        <f t="shared" si="446"/>
        <v>-3428.3916579307001</v>
      </c>
      <c r="DT36" s="57">
        <f t="shared" ref="DT36:DU36" si="447">SUM(DT37:DT40)</f>
        <v>-507.39494155849991</v>
      </c>
      <c r="DU36" s="57">
        <f t="shared" si="447"/>
        <v>-491.55171536239959</v>
      </c>
      <c r="DV36" s="57">
        <f t="shared" ref="DV36:DW36" si="448">SUM(DV37:DV40)</f>
        <v>-2576.7546128260001</v>
      </c>
      <c r="DW36" s="57">
        <f t="shared" si="448"/>
        <v>-29.236632406799799</v>
      </c>
      <c r="DX36" s="57">
        <f t="shared" ref="DX36:DY36" si="449">SUM(DX37:DX40)</f>
        <v>-27891.752219993501</v>
      </c>
      <c r="DY36" s="57">
        <f t="shared" si="449"/>
        <v>43145.797072240399</v>
      </c>
      <c r="DZ36" s="57">
        <f t="shared" ref="DZ36:EA36" si="450">SUM(DZ37:DZ40)</f>
        <v>38374.310378758601</v>
      </c>
      <c r="EA36" s="57">
        <f t="shared" si="450"/>
        <v>-3710.0037823600001</v>
      </c>
      <c r="EB36" s="57">
        <f t="shared" ref="EB36:EC36" si="451">SUM(EB37:EB40)</f>
        <v>-25867.531753679999</v>
      </c>
      <c r="EC36" s="57">
        <f t="shared" si="451"/>
        <v>-12507.388946360401</v>
      </c>
      <c r="ED36" s="57">
        <f t="shared" ref="ED36:EE36" si="452">SUM(ED37:ED40)</f>
        <v>-8459.1550429300005</v>
      </c>
      <c r="EE36" s="57">
        <f t="shared" si="452"/>
        <v>-13485.155050789999</v>
      </c>
      <c r="EF36" s="57">
        <f t="shared" ref="EF36:EG36" si="453">SUM(EF37:EF40)</f>
        <v>39531.173992397606</v>
      </c>
      <c r="EG36" s="57">
        <f t="shared" si="453"/>
        <v>-2938.7090760800002</v>
      </c>
      <c r="EH36" s="57">
        <f t="shared" ref="EH36:EI36" si="454">SUM(EH37:EH40)</f>
        <v>931.29981393000025</v>
      </c>
      <c r="EI36" s="57">
        <f t="shared" si="454"/>
        <v>-13422.0847061354</v>
      </c>
      <c r="EJ36" s="57">
        <f t="shared" ref="EJ36:EK36" si="455">SUM(EJ37:EJ40)</f>
        <v>-24233.492323074999</v>
      </c>
      <c r="EK36" s="57">
        <f t="shared" si="455"/>
        <v>-12553.466337022299</v>
      </c>
      <c r="EL36" s="57">
        <f t="shared" ref="EL36:EM36" si="456">SUM(EL37:EL40)</f>
        <v>35148.838037580004</v>
      </c>
      <c r="EM36" s="57">
        <f t="shared" si="456"/>
        <v>-3413.5016200199998</v>
      </c>
      <c r="EN36" s="57">
        <f t="shared" ref="EN36" si="457">SUM(EN37:EN40)</f>
        <v>-25673.99705315</v>
      </c>
    </row>
    <row r="37" spans="2:144" s="5" customFormat="1" x14ac:dyDescent="0.35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  <c r="EB37" s="57">
        <v>625.79999999999995</v>
      </c>
      <c r="EC37" s="57">
        <v>1247.2066915896</v>
      </c>
      <c r="ED37" s="57">
        <v>275.74941732000002</v>
      </c>
      <c r="EE37" s="57">
        <v>0</v>
      </c>
      <c r="EF37" s="57">
        <v>1321.3410195776003</v>
      </c>
      <c r="EG37" s="57">
        <v>952.51499999999999</v>
      </c>
      <c r="EH37" s="57">
        <v>3032.6604000000002</v>
      </c>
      <c r="EI37" s="57">
        <v>295.68522849459998</v>
      </c>
      <c r="EJ37" s="57">
        <v>312.88317274500002</v>
      </c>
      <c r="EK37" s="57">
        <v>776.7065296377001</v>
      </c>
      <c r="EL37" s="57">
        <v>0</v>
      </c>
      <c r="EM37" s="57">
        <v>493.05500000000006</v>
      </c>
      <c r="EN37" s="57">
        <v>0</v>
      </c>
    </row>
    <row r="38" spans="2:144" s="5" customFormat="1" x14ac:dyDescent="0.35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  <c r="EH38" s="57">
        <v>0</v>
      </c>
      <c r="EI38" s="57">
        <v>0</v>
      </c>
      <c r="EJ38" s="57">
        <v>0</v>
      </c>
      <c r="EK38" s="57">
        <v>0</v>
      </c>
      <c r="EL38" s="57">
        <v>0</v>
      </c>
      <c r="EM38" s="57">
        <v>0</v>
      </c>
      <c r="EN38" s="57">
        <v>0</v>
      </c>
    </row>
    <row r="39" spans="2:144" s="5" customFormat="1" x14ac:dyDescent="0.35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  <c r="EB39" s="57">
        <v>0</v>
      </c>
      <c r="EC39" s="57">
        <v>0</v>
      </c>
      <c r="ED39" s="57">
        <v>0</v>
      </c>
      <c r="EE39" s="57">
        <v>0</v>
      </c>
      <c r="EF39" s="57">
        <v>39613.776959230003</v>
      </c>
      <c r="EG39" s="57">
        <v>0</v>
      </c>
      <c r="EH39" s="57">
        <v>0</v>
      </c>
      <c r="EI39" s="57">
        <v>0</v>
      </c>
      <c r="EJ39" s="57">
        <v>0</v>
      </c>
      <c r="EK39" s="57">
        <v>0</v>
      </c>
      <c r="EL39" s="57">
        <v>40629.668591050002</v>
      </c>
      <c r="EM39" s="57">
        <v>0</v>
      </c>
      <c r="EN39" s="57">
        <v>0</v>
      </c>
    </row>
    <row r="40" spans="2:144" s="5" customFormat="1" x14ac:dyDescent="0.35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  <c r="EB40" s="57">
        <v>-26493.331753679999</v>
      </c>
      <c r="EC40" s="57">
        <v>-13754.59563795</v>
      </c>
      <c r="ED40" s="57">
        <v>-8734.9044602499998</v>
      </c>
      <c r="EE40" s="57">
        <v>-13485.155050789999</v>
      </c>
      <c r="EF40" s="57">
        <v>-1403.94398641</v>
      </c>
      <c r="EG40" s="57">
        <v>-3891.22407608</v>
      </c>
      <c r="EH40" s="57">
        <v>-2101.36058607</v>
      </c>
      <c r="EI40" s="57">
        <v>-13717.76993463</v>
      </c>
      <c r="EJ40" s="57">
        <v>-24546.375495820001</v>
      </c>
      <c r="EK40" s="57">
        <v>-13330.172866659999</v>
      </c>
      <c r="EL40" s="57">
        <v>-5480.8305534700003</v>
      </c>
      <c r="EM40" s="57">
        <v>-3906.5566200200001</v>
      </c>
      <c r="EN40" s="57">
        <v>-25673.99705315</v>
      </c>
    </row>
    <row r="41" spans="2:144" s="5" customFormat="1" x14ac:dyDescent="0.35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  <c r="EB41" s="57">
        <v>13806.8355087049</v>
      </c>
      <c r="EC41" s="57">
        <v>2905.3373507503998</v>
      </c>
      <c r="ED41" s="57">
        <v>968.31149020021201</v>
      </c>
      <c r="EE41" s="57">
        <v>229.29421495</v>
      </c>
      <c r="EF41" s="57">
        <v>1708.0106320499999</v>
      </c>
      <c r="EG41" s="57">
        <v>492.88706635629001</v>
      </c>
      <c r="EH41" s="57">
        <v>283.17184451999998</v>
      </c>
      <c r="EI41" s="57">
        <v>2333.67423440837</v>
      </c>
      <c r="EJ41" s="57">
        <v>584.75483821</v>
      </c>
      <c r="EK41" s="57">
        <v>237.89665359</v>
      </c>
      <c r="EL41" s="57">
        <v>123.291144288312</v>
      </c>
      <c r="EM41" s="57">
        <v>816.32110903257399</v>
      </c>
      <c r="EN41" s="57">
        <v>9784.7763581099989</v>
      </c>
    </row>
    <row r="42" spans="2:144" s="5" customFormat="1" x14ac:dyDescent="0.35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  <c r="EB42" s="57">
        <v>0</v>
      </c>
      <c r="EC42" s="57">
        <v>-6869.2979999999998</v>
      </c>
      <c r="ED42" s="57">
        <v>0</v>
      </c>
      <c r="EE42" s="57">
        <v>0</v>
      </c>
      <c r="EF42" s="57">
        <v>-1450</v>
      </c>
      <c r="EG42" s="57">
        <v>0</v>
      </c>
      <c r="EH42" s="57">
        <v>0</v>
      </c>
      <c r="EI42" s="57">
        <v>0</v>
      </c>
      <c r="EJ42" s="57">
        <v>0</v>
      </c>
      <c r="EK42" s="57">
        <v>0</v>
      </c>
      <c r="EL42" s="57">
        <v>0</v>
      </c>
      <c r="EM42" s="57">
        <v>0</v>
      </c>
      <c r="EN42" s="57">
        <v>0</v>
      </c>
    </row>
    <row r="43" spans="2:144" s="26" customFormat="1" x14ac:dyDescent="0.35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458">-F34</f>
        <v>3541.0909999999994</v>
      </c>
      <c r="G43" s="18">
        <f t="shared" si="458"/>
        <v>-2033.3999999999901</v>
      </c>
      <c r="H43" s="18">
        <f t="shared" si="458"/>
        <v>-2303.4000000000005</v>
      </c>
      <c r="I43" s="18">
        <f t="shared" si="458"/>
        <v>-13465.000000000002</v>
      </c>
      <c r="J43" s="18">
        <f t="shared" si="458"/>
        <v>6935.2</v>
      </c>
      <c r="K43" s="18">
        <f t="shared" si="458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459">-N34</f>
        <v>-10285.200000000001</v>
      </c>
      <c r="O43" s="18">
        <f t="shared" si="459"/>
        <v>-24268.300000000003</v>
      </c>
      <c r="P43" s="41">
        <f t="shared" si="459"/>
        <v>23727.899999999994</v>
      </c>
      <c r="Q43" s="18">
        <f>-Q34</f>
        <v>-11960.900000000005</v>
      </c>
      <c r="R43" s="18">
        <f t="shared" ref="R43:W43" si="460">-R34</f>
        <v>-2755.2000000000016</v>
      </c>
      <c r="S43" s="18">
        <f t="shared" si="460"/>
        <v>3814.5099999999998</v>
      </c>
      <c r="T43" s="18">
        <f t="shared" si="460"/>
        <v>82749.610000000015</v>
      </c>
      <c r="U43" s="18">
        <f t="shared" si="460"/>
        <v>-8074.3100000000013</v>
      </c>
      <c r="V43" s="18">
        <f t="shared" si="460"/>
        <v>11636.230000000005</v>
      </c>
      <c r="W43" s="18">
        <f t="shared" si="460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461">-Z34</f>
        <v>-3898.3519999999953</v>
      </c>
      <c r="AA43" s="18">
        <f t="shared" si="461"/>
        <v>-8251.0279999999948</v>
      </c>
      <c r="AB43" s="41">
        <f t="shared" si="461"/>
        <v>43018.51</v>
      </c>
      <c r="AC43" s="18">
        <f>-AC34</f>
        <v>-17721.199999999997</v>
      </c>
      <c r="AD43" s="18">
        <f t="shared" ref="AD43:AN43" si="462">-AD34</f>
        <v>-359.89999999999645</v>
      </c>
      <c r="AE43" s="18">
        <f t="shared" si="462"/>
        <v>-30523.599999999995</v>
      </c>
      <c r="AF43" s="18">
        <f t="shared" si="462"/>
        <v>28081.100000000009</v>
      </c>
      <c r="AG43" s="18">
        <f t="shared" si="462"/>
        <v>8567.1999999999971</v>
      </c>
      <c r="AH43" s="18">
        <f t="shared" si="462"/>
        <v>7906.2000000000007</v>
      </c>
      <c r="AI43" s="18">
        <f t="shared" si="462"/>
        <v>-3785.7000000000025</v>
      </c>
      <c r="AJ43" s="18">
        <f t="shared" si="462"/>
        <v>-7400.2000000000062</v>
      </c>
      <c r="AK43" s="18">
        <f t="shared" si="462"/>
        <v>789.44999999999141</v>
      </c>
      <c r="AL43" s="18">
        <f t="shared" si="462"/>
        <v>-16339.199999999992</v>
      </c>
      <c r="AM43" s="18">
        <f t="shared" si="462"/>
        <v>-43202.5</v>
      </c>
      <c r="AN43" s="41">
        <f t="shared" si="462"/>
        <v>31050.30000000001</v>
      </c>
      <c r="AO43" s="18">
        <f>-AO34</f>
        <v>-12742.259000000002</v>
      </c>
      <c r="AP43" s="18">
        <f t="shared" ref="AP43:AV43" si="463">-AP34</f>
        <v>1655.7169180000026</v>
      </c>
      <c r="AQ43" s="18">
        <f t="shared" si="463"/>
        <v>-824.86099999999897</v>
      </c>
      <c r="AR43" s="18">
        <f t="shared" si="463"/>
        <v>4381.3840000000073</v>
      </c>
      <c r="AS43" s="18">
        <f t="shared" si="463"/>
        <v>12651.247032809997</v>
      </c>
      <c r="AT43" s="18">
        <f t="shared" si="463"/>
        <v>-9277.1749999999865</v>
      </c>
      <c r="AU43" s="18">
        <f t="shared" si="463"/>
        <v>-13168.135000000004</v>
      </c>
      <c r="AV43" s="18">
        <f t="shared" si="463"/>
        <v>5986.0000000000073</v>
      </c>
      <c r="AW43" s="18">
        <f t="shared" ref="AW43:AX43" si="464">-AW34</f>
        <v>10173.299999999999</v>
      </c>
      <c r="AX43" s="18">
        <f t="shared" si="464"/>
        <v>-7391.6919999999964</v>
      </c>
      <c r="AY43" s="18">
        <f t="shared" ref="AY43:AZ43" si="465">-AY34</f>
        <v>3051.0539999999964</v>
      </c>
      <c r="AZ43" s="18">
        <f t="shared" si="465"/>
        <v>31071.155999999984</v>
      </c>
      <c r="BA43" s="18">
        <f t="shared" ref="BA43:BB43" si="466">-BA34</f>
        <v>4667.6677970014043</v>
      </c>
      <c r="BB43" s="18">
        <f t="shared" si="466"/>
        <v>-41385.887395491809</v>
      </c>
      <c r="BC43" s="18">
        <f t="shared" ref="BC43:BG43" si="467">-BC34</f>
        <v>-18555.7118702142</v>
      </c>
      <c r="BD43" s="18">
        <f t="shared" si="467"/>
        <v>10140.224610715508</v>
      </c>
      <c r="BE43" s="18">
        <f t="shared" si="467"/>
        <v>106020.3356013289</v>
      </c>
      <c r="BF43" s="18">
        <f t="shared" si="467"/>
        <v>-71917.18778354059</v>
      </c>
      <c r="BG43" s="18">
        <f t="shared" si="467"/>
        <v>-8056.9148409199915</v>
      </c>
      <c r="BH43" s="18">
        <f t="shared" ref="BH43:BK43" si="468">-BH34</f>
        <v>-865.20490486609924</v>
      </c>
      <c r="BI43" s="18">
        <f t="shared" si="468"/>
        <v>15984.274764204987</v>
      </c>
      <c r="BJ43" s="18">
        <f t="shared" si="468"/>
        <v>-2349.408156301799</v>
      </c>
      <c r="BK43" s="18">
        <f t="shared" si="468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469">-BN34</f>
        <v>13019.871118909607</v>
      </c>
      <c r="BO43" s="18">
        <f t="shared" ref="BO43:BT43" si="470">-BO34</f>
        <v>-3561.9300978736924</v>
      </c>
      <c r="BP43" s="18">
        <f t="shared" si="470"/>
        <v>-46482.882011427937</v>
      </c>
      <c r="BQ43" s="18">
        <f t="shared" si="470"/>
        <v>-5630.0722190310007</v>
      </c>
      <c r="BR43" s="18">
        <f t="shared" si="470"/>
        <v>20336.100339979388</v>
      </c>
      <c r="BS43" s="18">
        <f t="shared" si="470"/>
        <v>-4102.3506581019974</v>
      </c>
      <c r="BT43" s="18">
        <f t="shared" si="470"/>
        <v>551.12593228199921</v>
      </c>
      <c r="BU43" s="18">
        <f t="shared" ref="BU43" si="471">-BU34</f>
        <v>20864.314401690008</v>
      </c>
      <c r="BV43" s="18">
        <f t="shared" ref="BV43:CA43" si="472">-BV34</f>
        <v>7016.0523119533991</v>
      </c>
      <c r="BW43" s="18">
        <f t="shared" si="472"/>
        <v>-11443.311515996054</v>
      </c>
      <c r="BX43" s="18">
        <f t="shared" si="472"/>
        <v>8073.0517213609128</v>
      </c>
      <c r="BY43" s="18">
        <f t="shared" si="472"/>
        <v>-484.6669333466034</v>
      </c>
      <c r="BZ43" s="18">
        <f t="shared" si="472"/>
        <v>8424.377354924989</v>
      </c>
      <c r="CA43" s="18">
        <f t="shared" si="472"/>
        <v>2672.4788302031066</v>
      </c>
      <c r="CB43" s="18">
        <f t="shared" ref="CB43:CI43" si="473">-CB34</f>
        <v>-23720.746079840723</v>
      </c>
      <c r="CC43" s="18">
        <f t="shared" si="473"/>
        <v>-5345.3588159887468</v>
      </c>
      <c r="CD43" s="18">
        <f t="shared" si="473"/>
        <v>28619.310363601919</v>
      </c>
      <c r="CE43" s="18">
        <f>-CE34</f>
        <v>18525.384707770143</v>
      </c>
      <c r="CF43" s="18">
        <f t="shared" si="473"/>
        <v>-4976.7559559910032</v>
      </c>
      <c r="CG43" s="18">
        <f t="shared" ref="CG43:CH43" si="474">-CG34</f>
        <v>9311.0363565595981</v>
      </c>
      <c r="CH43" s="18">
        <f t="shared" si="474"/>
        <v>-13099.514139852407</v>
      </c>
      <c r="CI43" s="18">
        <f t="shared" si="473"/>
        <v>-12880.961360016205</v>
      </c>
      <c r="CJ43" s="18">
        <f t="shared" ref="CJ43:CK43" si="475">-CJ34</f>
        <v>35615.392698735304</v>
      </c>
      <c r="CK43" s="18">
        <f t="shared" si="475"/>
        <v>-13210.992442871497</v>
      </c>
      <c r="CL43" s="18">
        <f t="shared" ref="CL43:CN43" si="476">-CL34</f>
        <v>-7965.6368983998163</v>
      </c>
      <c r="CM43" s="18">
        <f t="shared" ref="CM43" si="477">-CM34</f>
        <v>-7362.4242645037884</v>
      </c>
      <c r="CN43" s="18">
        <f t="shared" si="476"/>
        <v>-27621.8338785866</v>
      </c>
      <c r="CO43" s="18">
        <f t="shared" ref="CO43:CP43" si="478">-CO34</f>
        <v>-13616.217567376198</v>
      </c>
      <c r="CP43" s="18">
        <f t="shared" si="478"/>
        <v>-11605.741812324501</v>
      </c>
      <c r="CQ43" s="18">
        <f t="shared" ref="CQ43:CS43" si="479">-CQ34</f>
        <v>8664.1445537406998</v>
      </c>
      <c r="CR43" s="18">
        <f t="shared" ref="CR43" si="480">-CR34</f>
        <v>-7851.474826664502</v>
      </c>
      <c r="CS43" s="18">
        <f t="shared" si="479"/>
        <v>6252.3030450813831</v>
      </c>
      <c r="CT43" s="18">
        <f t="shared" ref="CT43:CU43" si="481">-CT34</f>
        <v>-15872.040602141145</v>
      </c>
      <c r="CU43" s="18">
        <f t="shared" si="481"/>
        <v>-962.59290258881265</v>
      </c>
      <c r="CV43" s="18">
        <f t="shared" ref="CV43:CW43" si="482">-CV34</f>
        <v>59853.03397022147</v>
      </c>
      <c r="CW43" s="18">
        <f t="shared" si="482"/>
        <v>21316.370526744435</v>
      </c>
      <c r="CX43" s="18">
        <f t="shared" ref="CX43:CY43" si="483">-CX34</f>
        <v>-28093.890260760185</v>
      </c>
      <c r="CY43" s="18">
        <f t="shared" si="483"/>
        <v>5115.5343095432008</v>
      </c>
      <c r="CZ43" s="41">
        <f t="shared" ref="CZ43:DA43" si="484">-CZ34</f>
        <v>-13263.194739819104</v>
      </c>
      <c r="DA43" s="41">
        <f t="shared" si="484"/>
        <v>-9514.6353110001</v>
      </c>
      <c r="DB43" s="41">
        <f t="shared" ref="DB43:DC43" si="485">-DB34</f>
        <v>5760.7784556449005</v>
      </c>
      <c r="DC43" s="41">
        <f t="shared" si="485"/>
        <v>-13218.245746667735</v>
      </c>
      <c r="DD43" s="41">
        <f t="shared" ref="DD43:DE43" si="486">-DD34</f>
        <v>11572.091585630145</v>
      </c>
      <c r="DE43" s="41">
        <f t="shared" si="486"/>
        <v>4834.9227403087734</v>
      </c>
      <c r="DF43" s="41">
        <f t="shared" ref="DF43:DG43" si="487">-DF34</f>
        <v>-46811.864694400851</v>
      </c>
      <c r="DG43" s="41">
        <f t="shared" si="487"/>
        <v>995.58676668212502</v>
      </c>
      <c r="DH43" s="41">
        <f t="shared" ref="DH43:DI43" si="488">-DH34</f>
        <v>56479.898850099969</v>
      </c>
      <c r="DI43" s="41">
        <f t="shared" si="488"/>
        <v>-17179.222112454707</v>
      </c>
      <c r="DJ43" s="41">
        <f t="shared" ref="DJ43:DK43" si="489">-DJ34</f>
        <v>6703.1357162136992</v>
      </c>
      <c r="DK43" s="41">
        <f t="shared" si="489"/>
        <v>12506.739945538502</v>
      </c>
      <c r="DL43" s="41">
        <f t="shared" ref="DL43:DM43" si="490">-DL34</f>
        <v>2609.046356920906</v>
      </c>
      <c r="DM43" s="41">
        <f t="shared" si="490"/>
        <v>9751.4578137971912</v>
      </c>
      <c r="DN43" s="41">
        <f t="shared" ref="DN43:DO43" si="491">-DN34</f>
        <v>16062.971815707668</v>
      </c>
      <c r="DO43" s="41">
        <f t="shared" si="491"/>
        <v>2405.4964241919188</v>
      </c>
      <c r="DP43" s="41">
        <f t="shared" ref="DP43:DQ43" si="492">-DP34</f>
        <v>6151.7939929856893</v>
      </c>
      <c r="DQ43" s="41">
        <f t="shared" si="492"/>
        <v>-6749.5918879489518</v>
      </c>
      <c r="DR43" s="41">
        <f t="shared" ref="DR43:DS43" si="493">-DR34</f>
        <v>-36941.178960313977</v>
      </c>
      <c r="DS43" s="41">
        <f t="shared" si="493"/>
        <v>-1511.9060109514987</v>
      </c>
      <c r="DT43" s="41">
        <f t="shared" ref="DT43:DU43" si="494">-DT34</f>
        <v>-23471.241493548157</v>
      </c>
      <c r="DU43" s="41">
        <f t="shared" si="494"/>
        <v>-8715.5890514761995</v>
      </c>
      <c r="DV43" s="41">
        <f t="shared" ref="DV43:DW43" si="495">-DV34</f>
        <v>5871.348723579069</v>
      </c>
      <c r="DW43" s="41">
        <f t="shared" si="495"/>
        <v>2787.0715972729172</v>
      </c>
      <c r="DX43" s="41">
        <f t="shared" ref="DX43:DY43" si="496">-DX34</f>
        <v>-28726.128503336033</v>
      </c>
      <c r="DY43" s="41">
        <f t="shared" si="496"/>
        <v>31794.009920527318</v>
      </c>
      <c r="DZ43" s="41">
        <f t="shared" ref="DZ43:EA43" si="497">-DZ34</f>
        <v>45423.848767651762</v>
      </c>
      <c r="EA43" s="41">
        <f t="shared" si="497"/>
        <v>-10945.048466096372</v>
      </c>
      <c r="EB43" s="41">
        <f t="shared" ref="EB43:EC43" si="498">-EB34</f>
        <v>-3956.4338429043055</v>
      </c>
      <c r="EC43" s="41">
        <f t="shared" si="498"/>
        <v>-13139.233656125672</v>
      </c>
      <c r="ED43" s="41">
        <f t="shared" ref="ED43:EE43" si="499">-ED34</f>
        <v>-5636.5897314063104</v>
      </c>
      <c r="EE43" s="41">
        <f t="shared" si="499"/>
        <v>-26392.147837092692</v>
      </c>
      <c r="EF43" s="41">
        <f t="shared" ref="EF43:EG43" si="500">-EF34</f>
        <v>85413.545468831187</v>
      </c>
      <c r="EG43" s="41">
        <f t="shared" si="500"/>
        <v>-19506.67843953579</v>
      </c>
      <c r="EH43" s="41">
        <f t="shared" ref="EH43:EI43" si="501">-EH34</f>
        <v>-293.95326681571896</v>
      </c>
      <c r="EI43" s="41">
        <f t="shared" si="501"/>
        <v>-9630.1897078867223</v>
      </c>
      <c r="EJ43" s="41">
        <f t="shared" ref="EJ43:EK43" si="502">-EJ34</f>
        <v>-26003.650987414985</v>
      </c>
      <c r="EK43" s="41">
        <f t="shared" si="502"/>
        <v>-40840.904444882224</v>
      </c>
      <c r="EL43" s="41">
        <f t="shared" ref="EL43:EM43" si="503">-EL34</f>
        <v>37829.508464750681</v>
      </c>
      <c r="EM43" s="41">
        <f t="shared" si="503"/>
        <v>44895.897410646023</v>
      </c>
      <c r="EN43" s="41">
        <f t="shared" ref="EN43" si="504">-EN34</f>
        <v>-38881.345020474815</v>
      </c>
    </row>
    <row r="44" spans="2:144" s="26" customFormat="1" ht="15" thickBot="1" x14ac:dyDescent="0.4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505">+F27+F22</f>
        <v>1850.2999999999993</v>
      </c>
      <c r="G44" s="27">
        <f t="shared" si="505"/>
        <v>9241.9000000000106</v>
      </c>
      <c r="H44" s="27">
        <f t="shared" si="505"/>
        <v>7987.6999999999989</v>
      </c>
      <c r="I44" s="27">
        <f t="shared" si="505"/>
        <v>62.499999999998181</v>
      </c>
      <c r="J44" s="27">
        <f t="shared" si="505"/>
        <v>14387.899999999998</v>
      </c>
      <c r="K44" s="27">
        <f t="shared" si="505"/>
        <v>541.20000000000618</v>
      </c>
      <c r="L44" s="27">
        <f t="shared" si="505"/>
        <v>2459.7000000000007</v>
      </c>
      <c r="M44" s="27">
        <f t="shared" si="505"/>
        <v>19175.799999999996</v>
      </c>
      <c r="N44" s="27">
        <f t="shared" si="505"/>
        <v>5713.9000000000015</v>
      </c>
      <c r="O44" s="27">
        <f t="shared" si="505"/>
        <v>11863.400000000001</v>
      </c>
      <c r="P44" s="44">
        <f t="shared" si="505"/>
        <v>32392.299999999996</v>
      </c>
      <c r="Q44" s="27">
        <f>+Q27+Q22</f>
        <v>-1278.100000000004</v>
      </c>
      <c r="R44" s="27">
        <f t="shared" ref="R44:AB44" si="506">+R27+R22</f>
        <v>4714.9999999999982</v>
      </c>
      <c r="S44" s="27">
        <f t="shared" si="506"/>
        <v>15515.1</v>
      </c>
      <c r="T44" s="27">
        <f t="shared" si="506"/>
        <v>6396.6000000000076</v>
      </c>
      <c r="U44" s="27">
        <f t="shared" si="506"/>
        <v>2668.4999999999982</v>
      </c>
      <c r="V44" s="27">
        <f t="shared" si="506"/>
        <v>15552.500000000004</v>
      </c>
      <c r="W44" s="27">
        <f t="shared" si="506"/>
        <v>2592.8000000000065</v>
      </c>
      <c r="X44" s="27">
        <f t="shared" si="506"/>
        <v>8553.8000000000065</v>
      </c>
      <c r="Y44" s="27">
        <f t="shared" si="506"/>
        <v>12109.499999999996</v>
      </c>
      <c r="Z44" s="27">
        <f t="shared" si="506"/>
        <v>9475.9000000000051</v>
      </c>
      <c r="AA44" s="27">
        <f t="shared" si="506"/>
        <v>2404.0000000000055</v>
      </c>
      <c r="AB44" s="44">
        <f t="shared" si="506"/>
        <v>38536</v>
      </c>
      <c r="AC44" s="27">
        <f>+AC27+AC22</f>
        <v>-5961.4999999999973</v>
      </c>
      <c r="AD44" s="27">
        <f t="shared" ref="AD44:AN44" si="507">+AD27+AD22</f>
        <v>8762.600000000004</v>
      </c>
      <c r="AE44" s="27">
        <f t="shared" si="507"/>
        <v>17160.700000000008</v>
      </c>
      <c r="AF44" s="27">
        <f t="shared" si="507"/>
        <v>7391.0999999999985</v>
      </c>
      <c r="AG44" s="27">
        <f t="shared" si="507"/>
        <v>5051.0999999999985</v>
      </c>
      <c r="AH44" s="27">
        <f t="shared" si="507"/>
        <v>18420.600000000002</v>
      </c>
      <c r="AI44" s="27">
        <f t="shared" si="507"/>
        <v>2942.6999999999971</v>
      </c>
      <c r="AJ44" s="27">
        <f t="shared" si="507"/>
        <v>2026.6999999999935</v>
      </c>
      <c r="AK44" s="27">
        <f t="shared" si="507"/>
        <v>10194.399999999991</v>
      </c>
      <c r="AL44" s="27">
        <f t="shared" si="507"/>
        <v>3456.700000000008</v>
      </c>
      <c r="AM44" s="27">
        <f t="shared" si="507"/>
        <v>10676.800000000001</v>
      </c>
      <c r="AN44" s="44">
        <f t="shared" si="507"/>
        <v>40673.80000000001</v>
      </c>
      <c r="AO44" s="27">
        <f>AO27+AO22</f>
        <v>6043.7239999999983</v>
      </c>
      <c r="AP44" s="27">
        <f t="shared" ref="AP44:AV44" si="508">AP27+AP22</f>
        <v>11487.862918000003</v>
      </c>
      <c r="AQ44" s="27">
        <f t="shared" si="508"/>
        <v>9280.3090000000011</v>
      </c>
      <c r="AR44" s="27">
        <f t="shared" si="508"/>
        <v>9618.721000000005</v>
      </c>
      <c r="AS44" s="27">
        <f t="shared" si="508"/>
        <v>5223.5840328099985</v>
      </c>
      <c r="AT44" s="27">
        <f t="shared" si="508"/>
        <v>11905.710000000014</v>
      </c>
      <c r="AU44" s="27">
        <f t="shared" si="508"/>
        <v>2655.0639999999948</v>
      </c>
      <c r="AV44" s="27">
        <f t="shared" si="508"/>
        <v>7386.0000000000073</v>
      </c>
      <c r="AW44" s="27">
        <f t="shared" ref="AW44:AX44" si="509">AW27+AW22</f>
        <v>13187.399999999998</v>
      </c>
      <c r="AX44" s="27">
        <f t="shared" si="509"/>
        <v>9971.5180000000037</v>
      </c>
      <c r="AY44" s="27">
        <f t="shared" ref="AY44:AZ44" si="510">AY27+AY22</f>
        <v>5324.1579999999976</v>
      </c>
      <c r="AZ44" s="27">
        <f t="shared" si="510"/>
        <v>43796.237999999983</v>
      </c>
      <c r="BA44" s="27">
        <f t="shared" ref="BA44:BB44" si="511">BA27+BA22</f>
        <v>6608.6114970906037</v>
      </c>
      <c r="BB44" s="27">
        <f t="shared" si="511"/>
        <v>8884.6125251358972</v>
      </c>
      <c r="BC44" s="27">
        <f t="shared" ref="BC44:BD44" si="512">BC27+BC22</f>
        <v>15143.7376112278</v>
      </c>
      <c r="BD44" s="27">
        <f t="shared" si="512"/>
        <v>7928.1494981898104</v>
      </c>
      <c r="BE44" s="27">
        <f t="shared" ref="BE44:BG44" si="513">BE27+BE22</f>
        <v>13482.671391792997</v>
      </c>
      <c r="BF44" s="27">
        <f t="shared" si="513"/>
        <v>10241.319748068796</v>
      </c>
      <c r="BG44" s="27">
        <f t="shared" si="513"/>
        <v>3179.6039106600092</v>
      </c>
      <c r="BH44" s="27">
        <f t="shared" ref="BH44:BI44" si="514">BH27+BH22</f>
        <v>5285.7377266539006</v>
      </c>
      <c r="BI44" s="27">
        <f t="shared" si="514"/>
        <v>25787.653174094987</v>
      </c>
      <c r="BJ44" s="27">
        <f t="shared" ref="BJ44:BK44" si="515">BJ27+BJ22</f>
        <v>11741.7181082563</v>
      </c>
      <c r="BK44" s="27">
        <f t="shared" si="515"/>
        <v>8492.3083739676895</v>
      </c>
      <c r="BL44" s="27">
        <f t="shared" ref="BL44:BM44" si="516">BL27+BL22</f>
        <v>27128.315060046207</v>
      </c>
      <c r="BM44" s="27">
        <f t="shared" si="516"/>
        <v>7735.5471816091303</v>
      </c>
      <c r="BN44" s="27">
        <f t="shared" ref="BN44:BO44" si="517">BN27+BN22</f>
        <v>8016.8471496280072</v>
      </c>
      <c r="BO44" s="27">
        <f t="shared" si="517"/>
        <v>15588.675009269507</v>
      </c>
      <c r="BP44" s="27">
        <f t="shared" ref="BP44:BQ44" si="518">BP27+BP22</f>
        <v>6894.0267067801724</v>
      </c>
      <c r="BQ44" s="27">
        <f t="shared" si="518"/>
        <v>3855.023124931</v>
      </c>
      <c r="BR44" s="27">
        <f t="shared" ref="BR44:BS44" si="519">BR27+BR22</f>
        <v>31686.941461230286</v>
      </c>
      <c r="BS44" s="27">
        <f t="shared" si="519"/>
        <v>5008.2745373505022</v>
      </c>
      <c r="BT44" s="27">
        <f t="shared" ref="BT44:BU44" si="520">BT27+BT22</f>
        <v>4402.8674809954991</v>
      </c>
      <c r="BU44" s="27">
        <f t="shared" si="520"/>
        <v>24496.240334800008</v>
      </c>
      <c r="BV44" s="27">
        <f t="shared" ref="BV44:BW44" si="521">BV27+BV22</f>
        <v>11251.835009060998</v>
      </c>
      <c r="BW44" s="27">
        <f t="shared" si="521"/>
        <v>6026.8801260683449</v>
      </c>
      <c r="BX44" s="27">
        <f t="shared" ref="BX44:BY44" si="522">BX27+BX22</f>
        <v>28612.681801304512</v>
      </c>
      <c r="BY44" s="27">
        <f t="shared" si="522"/>
        <v>7160.0715998805972</v>
      </c>
      <c r="BZ44" s="27">
        <f t="shared" ref="BZ44:CA44" si="523">BZ27+BZ22</f>
        <v>8182.9258030528881</v>
      </c>
      <c r="CA44" s="27">
        <f t="shared" si="523"/>
        <v>22582.327124179476</v>
      </c>
      <c r="CB44" s="27">
        <f t="shared" ref="CB44:CF44" si="524">CB27+CB22</f>
        <v>11396.107140426073</v>
      </c>
      <c r="CC44" s="27">
        <f t="shared" si="524"/>
        <v>4936.2119227924541</v>
      </c>
      <c r="CD44" s="27">
        <f t="shared" si="524"/>
        <v>26413.667000319918</v>
      </c>
      <c r="CE44" s="27">
        <f t="shared" si="524"/>
        <v>4536.6112015678427</v>
      </c>
      <c r="CF44" s="27">
        <f t="shared" si="524"/>
        <v>8863.2820763413965</v>
      </c>
      <c r="CG44" s="27">
        <f t="shared" ref="CG44:CI44" si="525">CG27+CG22</f>
        <v>18638.975193655799</v>
      </c>
      <c r="CH44" s="27">
        <f t="shared" ref="CH44" si="526">CH27+CH22</f>
        <v>5513.7752863141031</v>
      </c>
      <c r="CI44" s="27">
        <f t="shared" si="525"/>
        <v>2850.4860135214185</v>
      </c>
      <c r="CJ44" s="27">
        <f t="shared" ref="CJ44" si="527">CJ27+CJ22</f>
        <v>29817.649773493293</v>
      </c>
      <c r="CK44" s="27">
        <f>CK27+CK22</f>
        <v>-2033.1633622158479</v>
      </c>
      <c r="CL44" s="27">
        <f t="shared" ref="CL44" si="528">CL27+CL22</f>
        <v>-3646.8689380980159</v>
      </c>
      <c r="CM44" s="27">
        <f t="shared" ref="CM44:CS44" si="529">CM27+CM22</f>
        <v>2603.8619171238115</v>
      </c>
      <c r="CN44" s="27">
        <f t="shared" si="529"/>
        <v>-7698.4429892842018</v>
      </c>
      <c r="CO44" s="27">
        <f t="shared" si="529"/>
        <v>-5536.3829089455976</v>
      </c>
      <c r="CP44" s="27">
        <f t="shared" si="529"/>
        <v>18830.962526173014</v>
      </c>
      <c r="CQ44" s="27">
        <f t="shared" si="529"/>
        <v>1080.2650764657956</v>
      </c>
      <c r="CR44" s="27">
        <f t="shared" ref="CR44" si="530">CR27+CR22</f>
        <v>1959.338671985498</v>
      </c>
      <c r="CS44" s="27">
        <f t="shared" si="529"/>
        <v>11973.469238391595</v>
      </c>
      <c r="CT44" s="27">
        <f t="shared" ref="CT44:CU44" si="531">CT27+CT22</f>
        <v>8918.7101630011057</v>
      </c>
      <c r="CU44" s="27">
        <f t="shared" si="531"/>
        <v>6362.9271451659952</v>
      </c>
      <c r="CV44" s="27">
        <f t="shared" ref="CV44:CW44" si="532">CV27+CV22</f>
        <v>35713.035726990682</v>
      </c>
      <c r="CW44" s="27">
        <f t="shared" si="532"/>
        <v>23935.372548848885</v>
      </c>
      <c r="CX44" s="27">
        <f t="shared" ref="CX44:CY44" si="533">CX27+CX22</f>
        <v>-379.41152151758433</v>
      </c>
      <c r="CY44" s="27">
        <f t="shared" si="533"/>
        <v>11008.813876458702</v>
      </c>
      <c r="CZ44" s="44">
        <f t="shared" ref="CZ44:DA44" si="534">CZ27+CZ22</f>
        <v>3649.627366042394</v>
      </c>
      <c r="DA44" s="44">
        <f t="shared" si="534"/>
        <v>3018.3553183764016</v>
      </c>
      <c r="DB44" s="44">
        <f t="shared" ref="DB44:DC44" si="535">DB27+DB22</f>
        <v>20379.830990127262</v>
      </c>
      <c r="DC44" s="44">
        <f t="shared" si="535"/>
        <v>-2107.5419686506339</v>
      </c>
      <c r="DD44" s="44">
        <f t="shared" ref="DD44:DE44" si="536">DD27+DD22</f>
        <v>12097.357381919912</v>
      </c>
      <c r="DE44" s="44">
        <f t="shared" si="536"/>
        <v>11222.46888961699</v>
      </c>
      <c r="DF44" s="44">
        <f t="shared" ref="DF44:DG44" si="537">DF27+DF22</f>
        <v>13011.714927329147</v>
      </c>
      <c r="DG44" s="44">
        <f t="shared" si="537"/>
        <v>10762.616765963423</v>
      </c>
      <c r="DH44" s="44">
        <f t="shared" ref="DH44:DI44" si="538">DH27+DH22</f>
        <v>51777.614023448972</v>
      </c>
      <c r="DI44" s="44">
        <f t="shared" si="538"/>
        <v>-860.08297055190633</v>
      </c>
      <c r="DJ44" s="44">
        <f t="shared" ref="DJ44:DK44" si="539">DJ27+DJ22</f>
        <v>11184.0891794237</v>
      </c>
      <c r="DK44" s="44">
        <f t="shared" si="539"/>
        <v>19948.963550041204</v>
      </c>
      <c r="DL44" s="44">
        <f t="shared" ref="DL44:DM44" si="540">DL27+DL22</f>
        <v>14241.719768620906</v>
      </c>
      <c r="DM44" s="44">
        <f t="shared" si="540"/>
        <v>11927.182212057091</v>
      </c>
      <c r="DN44" s="44">
        <f t="shared" ref="DN44:DO44" si="541">DN27+DN22</f>
        <v>29987.952948387665</v>
      </c>
      <c r="DO44" s="44">
        <f t="shared" si="541"/>
        <v>12229.609663135818</v>
      </c>
      <c r="DP44" s="44">
        <f t="shared" ref="DP44:DQ44" si="542">DP27+DP22</f>
        <v>15183.064209712489</v>
      </c>
      <c r="DQ44" s="44">
        <f t="shared" si="542"/>
        <v>5229.6369345820731</v>
      </c>
      <c r="DR44" s="44">
        <f t="shared" ref="DR44:DS44" si="543">DR27+DR22</f>
        <v>11476.468178026527</v>
      </c>
      <c r="DS44" s="44">
        <f t="shared" si="543"/>
        <v>16912.188993129203</v>
      </c>
      <c r="DT44" s="44">
        <f t="shared" ref="DT44:DU44" si="544">DT27+DT22</f>
        <v>11505.28983093633</v>
      </c>
      <c r="DU44" s="44">
        <f t="shared" si="544"/>
        <v>-4383.2213567838025</v>
      </c>
      <c r="DV44" s="44">
        <f t="shared" ref="DV44:DW44" si="545">DV27+DV22</f>
        <v>10457.43922682507</v>
      </c>
      <c r="DW44" s="44">
        <f t="shared" si="545"/>
        <v>14754.830556309716</v>
      </c>
      <c r="DX44" s="44">
        <f t="shared" ref="DX44:DY44" si="546">DX27+DX22</f>
        <v>13760.475296367465</v>
      </c>
      <c r="DY44" s="44">
        <f t="shared" si="546"/>
        <v>268.40377698691736</v>
      </c>
      <c r="DZ44" s="44">
        <f t="shared" ref="DZ44:EA44" si="547">DZ27+DZ22</f>
        <v>21343.651177838354</v>
      </c>
      <c r="EA44" s="44">
        <f t="shared" si="547"/>
        <v>6115.3322927536192</v>
      </c>
      <c r="EB44" s="44">
        <f t="shared" ref="EB44:EC44" si="548">EB27+EB22</f>
        <v>13070.7953569608</v>
      </c>
      <c r="EC44" s="44">
        <f t="shared" si="548"/>
        <v>13640.533605004326</v>
      </c>
      <c r="ED44" s="44">
        <f t="shared" ref="ED44:EE44" si="549">ED27+ED22</f>
        <v>18153.302258023483</v>
      </c>
      <c r="EE44" s="44">
        <f t="shared" si="549"/>
        <v>5653.0498108172906</v>
      </c>
      <c r="EF44" s="44">
        <f t="shared" ref="EF44:EG44" si="550">EF27+EF22</f>
        <v>60502.953183623569</v>
      </c>
      <c r="EG44" s="44">
        <f t="shared" si="550"/>
        <v>-4240.8176002020809</v>
      </c>
      <c r="EH44" s="44">
        <f t="shared" ref="EH44:EI44" si="551">EH27+EH22</f>
        <v>5432.3135146242803</v>
      </c>
      <c r="EI44" s="44">
        <f t="shared" si="551"/>
        <v>12155.486429470311</v>
      </c>
      <c r="EJ44" s="44">
        <f t="shared" ref="EJ44:EK44" si="552">EJ27+EJ22</f>
        <v>8365.577943360011</v>
      </c>
      <c r="EK44" s="44">
        <f t="shared" si="552"/>
        <v>-4285.1335200599242</v>
      </c>
      <c r="EL44" s="44">
        <f t="shared" ref="EL44:EM44" si="553">EL27+EL22</f>
        <v>18743.76389272236</v>
      </c>
      <c r="EM44" s="44">
        <f t="shared" si="553"/>
        <v>71396.333126423444</v>
      </c>
      <c r="EN44" s="44">
        <f t="shared" ref="EN44" si="554">EN27+EN22</f>
        <v>-7284.3761548448128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 xr:uid="{00000000-0002-0000-0000-000000000000}">
      <formula1>$XBH$2:$XBH$4</formula1>
    </dataValidation>
    <dataValidation type="list" allowBlank="1" showErrorMessage="1" prompt="_x000a_" sqref="C5" xr:uid="{00000000-0002-0000-0000-000001000000}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Suzell Wray</cp:lastModifiedBy>
  <cp:lastPrinted>2017-04-28T21:12:58Z</cp:lastPrinted>
  <dcterms:created xsi:type="dcterms:W3CDTF">2017-01-20T00:36:51Z</dcterms:created>
  <dcterms:modified xsi:type="dcterms:W3CDTF">2024-12-31T21:36:50Z</dcterms:modified>
</cp:coreProperties>
</file>